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USDA.NET\NRCS\HOME\WIWAU\NRCS\doug.denk\Desktop\"/>
    </mc:Choice>
  </mc:AlternateContent>
  <xr:revisionPtr revIDLastSave="0" documentId="8_{4CF10FF7-2C69-4FDC-A3A5-290218B85387}" xr6:coauthVersionLast="45" xr6:coauthVersionMax="45" xr10:uidLastSave="{00000000-0000-0000-0000-000000000000}"/>
  <bookViews>
    <workbookView xWindow="28680" yWindow="-120" windowWidth="29040" windowHeight="15840" tabRatio="756" xr2:uid="{00000000-000D-0000-FFFF-FFFF00000000}"/>
  </bookViews>
  <sheets>
    <sheet name="Soils Data Input" sheetId="25" r:id="rId1"/>
    <sheet name="2021" sheetId="4" r:id="rId2"/>
    <sheet name="2022" sheetId="55" r:id="rId3"/>
    <sheet name="2023" sheetId="56" r:id="rId4"/>
    <sheet name="2024" sheetId="57" r:id="rId5"/>
    <sheet name="2025" sheetId="58" r:id="rId6"/>
    <sheet name="2026" sheetId="59" r:id="rId7"/>
    <sheet name="2027" sheetId="60" r:id="rId8"/>
    <sheet name="2028" sheetId="61" r:id="rId9"/>
    <sheet name="2029" sheetId="62" r:id="rId10"/>
    <sheet name="2030" sheetId="63" r:id="rId11"/>
    <sheet name="About" sheetId="64" r:id="rId12"/>
  </sheets>
  <definedNames>
    <definedName name="_xlnm.Print_Area" localSheetId="1">'2021'!$B$15:$O$179</definedName>
    <definedName name="_xlnm.Print_Area" localSheetId="2">'2022'!$B$15:$M$179</definedName>
    <definedName name="_xlnm.Print_Area" localSheetId="3">'2023'!$B$15:$M$182</definedName>
    <definedName name="_xlnm.Print_Area" localSheetId="4">'2024'!$B$15:$M$182</definedName>
    <definedName name="_xlnm.Print_Area" localSheetId="5">'2025'!$B$15:$M$182</definedName>
    <definedName name="_xlnm.Print_Area" localSheetId="6">'2026'!$B$15:$M$182</definedName>
    <definedName name="_xlnm.Print_Area" localSheetId="7">'2027'!$B$15:$M$182</definedName>
    <definedName name="_xlnm.Print_Area" localSheetId="8">'2028'!$B$15:$M$182</definedName>
    <definedName name="_xlnm.Print_Area" localSheetId="9">'2029'!$B$15:$M$182</definedName>
    <definedName name="_xlnm.Print_Area" localSheetId="10">'2030'!$B$15:$M$182</definedName>
    <definedName name="_xlnm.Print_Titles" localSheetId="1">'2021'!$1:$14</definedName>
    <definedName name="_xlnm.Print_Titles" localSheetId="2">'2022'!$2:$14</definedName>
    <definedName name="_xlnm.Print_Titles" localSheetId="3">'2023'!$2:$14</definedName>
    <definedName name="_xlnm.Print_Titles" localSheetId="4">'2024'!$2:$14</definedName>
    <definedName name="_xlnm.Print_Titles" localSheetId="5">'2025'!$2:$14</definedName>
    <definedName name="_xlnm.Print_Titles" localSheetId="6">'2026'!$2:$14</definedName>
    <definedName name="_xlnm.Print_Titles" localSheetId="7">'2027'!$2:$14</definedName>
    <definedName name="_xlnm.Print_Titles" localSheetId="8">'2028'!$2:$14</definedName>
    <definedName name="_xlnm.Print_Titles" localSheetId="9">'2029'!$2:$14</definedName>
    <definedName name="_xlnm.Print_Titles" localSheetId="10">'2030'!$2:$14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" i="25" l="1"/>
  <c r="J11" i="63"/>
  <c r="F7" i="63"/>
  <c r="J11" i="62"/>
  <c r="F7" i="62"/>
  <c r="J11" i="61"/>
  <c r="F7" i="61"/>
  <c r="J11" i="60"/>
  <c r="F7" i="60"/>
  <c r="J11" i="59"/>
  <c r="F7" i="59"/>
  <c r="J11" i="58"/>
  <c r="F7" i="58"/>
  <c r="J11" i="57"/>
  <c r="F7" i="57"/>
  <c r="J11" i="56"/>
  <c r="F7" i="56"/>
  <c r="J11" i="55"/>
  <c r="F7" i="55"/>
  <c r="J11" i="4"/>
  <c r="F7" i="4"/>
  <c r="D7" i="4"/>
  <c r="P41" i="63" l="1"/>
  <c r="P40" i="63"/>
  <c r="P41" i="62"/>
  <c r="P40" i="62"/>
  <c r="P41" i="61"/>
  <c r="P40" i="61"/>
  <c r="P41" i="60"/>
  <c r="P40" i="60"/>
  <c r="P41" i="59"/>
  <c r="P40" i="59"/>
  <c r="P41" i="58"/>
  <c r="P40" i="58"/>
  <c r="P41" i="57"/>
  <c r="P40" i="57"/>
  <c r="P41" i="56"/>
  <c r="P40" i="56"/>
  <c r="P41" i="55"/>
  <c r="P40" i="55"/>
  <c r="P41" i="4"/>
  <c r="P40" i="4"/>
  <c r="F179" i="63" l="1"/>
  <c r="E179" i="63"/>
  <c r="D179" i="63"/>
  <c r="T178" i="63"/>
  <c r="H178" i="63" s="1"/>
  <c r="I178" i="63" s="1"/>
  <c r="J178" i="63"/>
  <c r="T177" i="63"/>
  <c r="H177" i="63" s="1"/>
  <c r="I177" i="63" s="1"/>
  <c r="J177" i="63"/>
  <c r="K177" i="63" s="1"/>
  <c r="T176" i="63"/>
  <c r="J176" i="63"/>
  <c r="M176" i="63" s="1"/>
  <c r="AF176" i="63" s="1"/>
  <c r="H176" i="63"/>
  <c r="I176" i="63" s="1"/>
  <c r="T175" i="63"/>
  <c r="J175" i="63"/>
  <c r="M175" i="63" s="1"/>
  <c r="AF175" i="63" s="1"/>
  <c r="H175" i="63"/>
  <c r="I175" i="63" s="1"/>
  <c r="T174" i="63"/>
  <c r="J174" i="63"/>
  <c r="M174" i="63" s="1"/>
  <c r="AF174" i="63" s="1"/>
  <c r="H174" i="63"/>
  <c r="I174" i="63" s="1"/>
  <c r="T173" i="63"/>
  <c r="H173" i="63" s="1"/>
  <c r="I173" i="63" s="1"/>
  <c r="J173" i="63"/>
  <c r="T172" i="63"/>
  <c r="J172" i="63"/>
  <c r="M172" i="63" s="1"/>
  <c r="AF172" i="63" s="1"/>
  <c r="I172" i="63"/>
  <c r="H172" i="63"/>
  <c r="T171" i="63"/>
  <c r="J171" i="63"/>
  <c r="K171" i="63" s="1"/>
  <c r="H171" i="63"/>
  <c r="I171" i="63" s="1"/>
  <c r="T170" i="63"/>
  <c r="J170" i="63"/>
  <c r="H170" i="63"/>
  <c r="I170" i="63" s="1"/>
  <c r="T169" i="63"/>
  <c r="H169" i="63" s="1"/>
  <c r="I169" i="63" s="1"/>
  <c r="J169" i="63"/>
  <c r="K169" i="63" s="1"/>
  <c r="T168" i="63"/>
  <c r="J168" i="63"/>
  <c r="K168" i="63" s="1"/>
  <c r="H168" i="63"/>
  <c r="I168" i="63" s="1"/>
  <c r="T167" i="63"/>
  <c r="J167" i="63"/>
  <c r="H167" i="63"/>
  <c r="I167" i="63" s="1"/>
  <c r="T166" i="63"/>
  <c r="J166" i="63"/>
  <c r="M166" i="63" s="1"/>
  <c r="AF166" i="63" s="1"/>
  <c r="H166" i="63"/>
  <c r="I166" i="63" s="1"/>
  <c r="T165" i="63"/>
  <c r="H165" i="63" s="1"/>
  <c r="J165" i="63"/>
  <c r="M165" i="63" s="1"/>
  <c r="AF165" i="63" s="1"/>
  <c r="I165" i="63"/>
  <c r="T164" i="63"/>
  <c r="J164" i="63"/>
  <c r="K164" i="63" s="1"/>
  <c r="I164" i="63"/>
  <c r="H164" i="63"/>
  <c r="T163" i="63"/>
  <c r="J163" i="63"/>
  <c r="K163" i="63" s="1"/>
  <c r="H163" i="63"/>
  <c r="I163" i="63" s="1"/>
  <c r="T162" i="63"/>
  <c r="J162" i="63"/>
  <c r="H162" i="63"/>
  <c r="I162" i="63" s="1"/>
  <c r="T161" i="63"/>
  <c r="H161" i="63" s="1"/>
  <c r="I161" i="63" s="1"/>
  <c r="J161" i="63"/>
  <c r="K161" i="63" s="1"/>
  <c r="T160" i="63"/>
  <c r="J160" i="63"/>
  <c r="K160" i="63" s="1"/>
  <c r="H160" i="63"/>
  <c r="I160" i="63" s="1"/>
  <c r="T159" i="63"/>
  <c r="J159" i="63"/>
  <c r="H159" i="63"/>
  <c r="I159" i="63" s="1"/>
  <c r="T158" i="63"/>
  <c r="J158" i="63"/>
  <c r="M158" i="63" s="1"/>
  <c r="AF158" i="63" s="1"/>
  <c r="H158" i="63"/>
  <c r="I158" i="63" s="1"/>
  <c r="T157" i="63"/>
  <c r="H157" i="63" s="1"/>
  <c r="I157" i="63" s="1"/>
  <c r="J157" i="63"/>
  <c r="M157" i="63" s="1"/>
  <c r="AF157" i="63" s="1"/>
  <c r="T156" i="63"/>
  <c r="J156" i="63"/>
  <c r="K156" i="63" s="1"/>
  <c r="I156" i="63"/>
  <c r="H156" i="63"/>
  <c r="T155" i="63"/>
  <c r="J155" i="63"/>
  <c r="M155" i="63" s="1"/>
  <c r="AF155" i="63" s="1"/>
  <c r="H155" i="63"/>
  <c r="I155" i="63" s="1"/>
  <c r="T154" i="63"/>
  <c r="J154" i="63"/>
  <c r="H154" i="63"/>
  <c r="I154" i="63" s="1"/>
  <c r="T153" i="63"/>
  <c r="H153" i="63" s="1"/>
  <c r="I153" i="63" s="1"/>
  <c r="J153" i="63"/>
  <c r="K153" i="63" s="1"/>
  <c r="T152" i="63"/>
  <c r="J152" i="63"/>
  <c r="H152" i="63"/>
  <c r="I152" i="63" s="1"/>
  <c r="T151" i="63"/>
  <c r="J151" i="63"/>
  <c r="K151" i="63" s="1"/>
  <c r="H151" i="63"/>
  <c r="I151" i="63" s="1"/>
  <c r="T150" i="63"/>
  <c r="J150" i="63"/>
  <c r="M150" i="63" s="1"/>
  <c r="AF150" i="63" s="1"/>
  <c r="H150" i="63"/>
  <c r="I150" i="63" s="1"/>
  <c r="T149" i="63"/>
  <c r="H149" i="63" s="1"/>
  <c r="J149" i="63"/>
  <c r="M149" i="63" s="1"/>
  <c r="AF149" i="63" s="1"/>
  <c r="I149" i="63"/>
  <c r="T148" i="63"/>
  <c r="J148" i="63"/>
  <c r="K148" i="63" s="1"/>
  <c r="I148" i="63"/>
  <c r="H148" i="63"/>
  <c r="T147" i="63"/>
  <c r="J147" i="63"/>
  <c r="K147" i="63" s="1"/>
  <c r="H147" i="63"/>
  <c r="I147" i="63" s="1"/>
  <c r="T146" i="63"/>
  <c r="J146" i="63"/>
  <c r="H146" i="63"/>
  <c r="I146" i="63" s="1"/>
  <c r="T145" i="63"/>
  <c r="H145" i="63" s="1"/>
  <c r="I145" i="63" s="1"/>
  <c r="J145" i="63"/>
  <c r="K145" i="63" s="1"/>
  <c r="T144" i="63"/>
  <c r="J144" i="63"/>
  <c r="H144" i="63"/>
  <c r="I144" i="63" s="1"/>
  <c r="T143" i="63"/>
  <c r="J143" i="63"/>
  <c r="M143" i="63" s="1"/>
  <c r="AF143" i="63" s="1"/>
  <c r="H143" i="63"/>
  <c r="I143" i="63" s="1"/>
  <c r="T142" i="63"/>
  <c r="J142" i="63"/>
  <c r="M142" i="63" s="1"/>
  <c r="AF142" i="63" s="1"/>
  <c r="H142" i="63"/>
  <c r="I142" i="63" s="1"/>
  <c r="T141" i="63"/>
  <c r="H141" i="63" s="1"/>
  <c r="I141" i="63" s="1"/>
  <c r="J141" i="63"/>
  <c r="M141" i="63" s="1"/>
  <c r="AF141" i="63" s="1"/>
  <c r="T140" i="63"/>
  <c r="J140" i="63"/>
  <c r="H140" i="63"/>
  <c r="I140" i="63" s="1"/>
  <c r="T139" i="63"/>
  <c r="J139" i="63"/>
  <c r="K139" i="63" s="1"/>
  <c r="H139" i="63"/>
  <c r="I139" i="63" s="1"/>
  <c r="T138" i="63"/>
  <c r="J138" i="63"/>
  <c r="H138" i="63"/>
  <c r="I138" i="63" s="1"/>
  <c r="T137" i="63"/>
  <c r="H137" i="63" s="1"/>
  <c r="I137" i="63" s="1"/>
  <c r="J137" i="63"/>
  <c r="K137" i="63" s="1"/>
  <c r="T136" i="63"/>
  <c r="J136" i="63"/>
  <c r="H136" i="63"/>
  <c r="I136" i="63" s="1"/>
  <c r="T135" i="63"/>
  <c r="J135" i="63"/>
  <c r="K135" i="63" s="1"/>
  <c r="H135" i="63"/>
  <c r="I135" i="63" s="1"/>
  <c r="T134" i="63"/>
  <c r="J134" i="63"/>
  <c r="M134" i="63" s="1"/>
  <c r="AF134" i="63" s="1"/>
  <c r="H134" i="63"/>
  <c r="I134" i="63" s="1"/>
  <c r="T133" i="63"/>
  <c r="H133" i="63" s="1"/>
  <c r="I133" i="63" s="1"/>
  <c r="J133" i="63"/>
  <c r="M133" i="63" s="1"/>
  <c r="AF133" i="63" s="1"/>
  <c r="T132" i="63"/>
  <c r="J132" i="63"/>
  <c r="K132" i="63" s="1"/>
  <c r="H132" i="63"/>
  <c r="I132" i="63" s="1"/>
  <c r="T131" i="63"/>
  <c r="J131" i="63"/>
  <c r="K131" i="63" s="1"/>
  <c r="H131" i="63"/>
  <c r="I131" i="63" s="1"/>
  <c r="T130" i="63"/>
  <c r="J130" i="63"/>
  <c r="H130" i="63"/>
  <c r="I130" i="63" s="1"/>
  <c r="T129" i="63"/>
  <c r="H129" i="63" s="1"/>
  <c r="I129" i="63" s="1"/>
  <c r="J129" i="63"/>
  <c r="K129" i="63" s="1"/>
  <c r="T128" i="63"/>
  <c r="J128" i="63"/>
  <c r="K128" i="63" s="1"/>
  <c r="H128" i="63"/>
  <c r="I128" i="63" s="1"/>
  <c r="T127" i="63"/>
  <c r="J127" i="63"/>
  <c r="K127" i="63" s="1"/>
  <c r="H127" i="63"/>
  <c r="I127" i="63" s="1"/>
  <c r="T126" i="63"/>
  <c r="H126" i="63" s="1"/>
  <c r="I126" i="63" s="1"/>
  <c r="J126" i="63"/>
  <c r="M126" i="63" s="1"/>
  <c r="AF126" i="63" s="1"/>
  <c r="T125" i="63"/>
  <c r="H125" i="63" s="1"/>
  <c r="I125" i="63" s="1"/>
  <c r="J125" i="63"/>
  <c r="M125" i="63" s="1"/>
  <c r="AF125" i="63" s="1"/>
  <c r="T124" i="63"/>
  <c r="J124" i="63"/>
  <c r="H124" i="63"/>
  <c r="I124" i="63" s="1"/>
  <c r="T123" i="63"/>
  <c r="J123" i="63"/>
  <c r="K123" i="63" s="1"/>
  <c r="H123" i="63"/>
  <c r="I123" i="63" s="1"/>
  <c r="T122" i="63"/>
  <c r="J122" i="63"/>
  <c r="H122" i="63"/>
  <c r="I122" i="63" s="1"/>
  <c r="T121" i="63"/>
  <c r="H121" i="63" s="1"/>
  <c r="J121" i="63"/>
  <c r="I121" i="63"/>
  <c r="T120" i="63"/>
  <c r="H120" i="63" s="1"/>
  <c r="I120" i="63" s="1"/>
  <c r="J120" i="63"/>
  <c r="K120" i="63" s="1"/>
  <c r="T119" i="63"/>
  <c r="J119" i="63"/>
  <c r="K119" i="63" s="1"/>
  <c r="H119" i="63"/>
  <c r="I119" i="63" s="1"/>
  <c r="T118" i="63"/>
  <c r="H118" i="63" s="1"/>
  <c r="I118" i="63" s="1"/>
  <c r="J118" i="63"/>
  <c r="M118" i="63" s="1"/>
  <c r="AF118" i="63" s="1"/>
  <c r="T117" i="63"/>
  <c r="H117" i="63" s="1"/>
  <c r="J117" i="63"/>
  <c r="M117" i="63" s="1"/>
  <c r="AF117" i="63" s="1"/>
  <c r="I117" i="63"/>
  <c r="T116" i="63"/>
  <c r="J116" i="63"/>
  <c r="K116" i="63" s="1"/>
  <c r="I116" i="63"/>
  <c r="H116" i="63"/>
  <c r="T115" i="63"/>
  <c r="J115" i="63"/>
  <c r="K115" i="63" s="1"/>
  <c r="H115" i="63"/>
  <c r="I115" i="63" s="1"/>
  <c r="T114" i="63"/>
  <c r="J114" i="63"/>
  <c r="M114" i="63" s="1"/>
  <c r="AF114" i="63" s="1"/>
  <c r="H114" i="63"/>
  <c r="I114" i="63" s="1"/>
  <c r="T113" i="63"/>
  <c r="H113" i="63" s="1"/>
  <c r="I113" i="63" s="1"/>
  <c r="J113" i="63"/>
  <c r="B113" i="63"/>
  <c r="T112" i="63"/>
  <c r="H112" i="63" s="1"/>
  <c r="J112" i="63"/>
  <c r="I112" i="63"/>
  <c r="T111" i="63"/>
  <c r="H111" i="63" s="1"/>
  <c r="I111" i="63" s="1"/>
  <c r="J111" i="63"/>
  <c r="K111" i="63" s="1"/>
  <c r="T110" i="63"/>
  <c r="H110" i="63" s="1"/>
  <c r="I110" i="63" s="1"/>
  <c r="J110" i="63"/>
  <c r="K110" i="63" s="1"/>
  <c r="T109" i="63"/>
  <c r="H109" i="63" s="1"/>
  <c r="I109" i="63" s="1"/>
  <c r="J109" i="63"/>
  <c r="M109" i="63" s="1"/>
  <c r="AF109" i="63" s="1"/>
  <c r="T108" i="63"/>
  <c r="H108" i="63" s="1"/>
  <c r="I108" i="63" s="1"/>
  <c r="J108" i="63"/>
  <c r="M108" i="63" s="1"/>
  <c r="AF108" i="63" s="1"/>
  <c r="T107" i="63"/>
  <c r="J107" i="63"/>
  <c r="K107" i="63" s="1"/>
  <c r="H107" i="63"/>
  <c r="I107" i="63" s="1"/>
  <c r="T106" i="63"/>
  <c r="J106" i="63"/>
  <c r="K106" i="63" s="1"/>
  <c r="H106" i="63"/>
  <c r="I106" i="63" s="1"/>
  <c r="T105" i="63"/>
  <c r="J105" i="63"/>
  <c r="K105" i="63" s="1"/>
  <c r="I105" i="63"/>
  <c r="H105" i="63"/>
  <c r="T104" i="63"/>
  <c r="H104" i="63" s="1"/>
  <c r="I104" i="63" s="1"/>
  <c r="J104" i="63"/>
  <c r="K104" i="63" s="1"/>
  <c r="T103" i="63"/>
  <c r="J103" i="63"/>
  <c r="K103" i="63" s="1"/>
  <c r="H103" i="63"/>
  <c r="I103" i="63" s="1"/>
  <c r="T102" i="63"/>
  <c r="J102" i="63"/>
  <c r="M102" i="63" s="1"/>
  <c r="AF102" i="63" s="1"/>
  <c r="I102" i="63"/>
  <c r="H102" i="63"/>
  <c r="T101" i="63"/>
  <c r="J101" i="63"/>
  <c r="I101" i="63"/>
  <c r="H101" i="63"/>
  <c r="T100" i="63"/>
  <c r="H100" i="63" s="1"/>
  <c r="I100" i="63" s="1"/>
  <c r="J100" i="63"/>
  <c r="K100" i="63" s="1"/>
  <c r="T99" i="63"/>
  <c r="J99" i="63"/>
  <c r="H99" i="63"/>
  <c r="I99" i="63" s="1"/>
  <c r="T98" i="63"/>
  <c r="H98" i="63" s="1"/>
  <c r="I98" i="63" s="1"/>
  <c r="J98" i="63"/>
  <c r="M98" i="63" s="1"/>
  <c r="AF98" i="63" s="1"/>
  <c r="T97" i="63"/>
  <c r="J97" i="63"/>
  <c r="M97" i="63" s="1"/>
  <c r="AF97" i="63" s="1"/>
  <c r="H97" i="63"/>
  <c r="I97" i="63" s="1"/>
  <c r="T96" i="63"/>
  <c r="J96" i="63"/>
  <c r="H96" i="63"/>
  <c r="I96" i="63" s="1"/>
  <c r="T95" i="63"/>
  <c r="J95" i="63"/>
  <c r="K95" i="63" s="1"/>
  <c r="H95" i="63"/>
  <c r="I95" i="63" s="1"/>
  <c r="T94" i="63"/>
  <c r="J94" i="63"/>
  <c r="M94" i="63" s="1"/>
  <c r="AF94" i="63" s="1"/>
  <c r="I94" i="63"/>
  <c r="H94" i="63"/>
  <c r="T93" i="63"/>
  <c r="J93" i="63"/>
  <c r="K93" i="63" s="1"/>
  <c r="I93" i="63"/>
  <c r="H93" i="63"/>
  <c r="T92" i="63"/>
  <c r="H92" i="63" s="1"/>
  <c r="I92" i="63" s="1"/>
  <c r="J92" i="63"/>
  <c r="K92" i="63" s="1"/>
  <c r="T91" i="63"/>
  <c r="J91" i="63"/>
  <c r="H91" i="63"/>
  <c r="I91" i="63" s="1"/>
  <c r="T90" i="63"/>
  <c r="H90" i="63" s="1"/>
  <c r="I90" i="63" s="1"/>
  <c r="J90" i="63"/>
  <c r="M90" i="63" s="1"/>
  <c r="AF90" i="63" s="1"/>
  <c r="T89" i="63"/>
  <c r="J89" i="63"/>
  <c r="M89" i="63" s="1"/>
  <c r="AF89" i="63" s="1"/>
  <c r="H89" i="63"/>
  <c r="I89" i="63" s="1"/>
  <c r="T88" i="63"/>
  <c r="J88" i="63"/>
  <c r="H88" i="63"/>
  <c r="I88" i="63" s="1"/>
  <c r="T87" i="63"/>
  <c r="J87" i="63"/>
  <c r="I87" i="63"/>
  <c r="H87" i="63"/>
  <c r="T86" i="63"/>
  <c r="J86" i="63"/>
  <c r="K86" i="63" s="1"/>
  <c r="I86" i="63"/>
  <c r="H86" i="63"/>
  <c r="T85" i="63"/>
  <c r="J85" i="63"/>
  <c r="K85" i="63" s="1"/>
  <c r="I85" i="63"/>
  <c r="H85" i="63"/>
  <c r="T84" i="63"/>
  <c r="H84" i="63" s="1"/>
  <c r="I84" i="63" s="1"/>
  <c r="J84" i="63"/>
  <c r="K84" i="63" s="1"/>
  <c r="T83" i="63"/>
  <c r="J83" i="63"/>
  <c r="H83" i="63"/>
  <c r="I83" i="63" s="1"/>
  <c r="T82" i="63"/>
  <c r="H82" i="63" s="1"/>
  <c r="I82" i="63" s="1"/>
  <c r="J82" i="63"/>
  <c r="T81" i="63"/>
  <c r="H81" i="63" s="1"/>
  <c r="I81" i="63" s="1"/>
  <c r="J81" i="63"/>
  <c r="M81" i="63" s="1"/>
  <c r="AF81" i="63" s="1"/>
  <c r="T80" i="63"/>
  <c r="J80" i="63"/>
  <c r="M80" i="63" s="1"/>
  <c r="AF80" i="63" s="1"/>
  <c r="H80" i="63"/>
  <c r="I80" i="63" s="1"/>
  <c r="T79" i="63"/>
  <c r="J79" i="63"/>
  <c r="I79" i="63"/>
  <c r="H79" i="63"/>
  <c r="T78" i="63"/>
  <c r="J78" i="63"/>
  <c r="M78" i="63" s="1"/>
  <c r="AF78" i="63" s="1"/>
  <c r="I78" i="63"/>
  <c r="H78" i="63"/>
  <c r="T77" i="63"/>
  <c r="J77" i="63"/>
  <c r="K77" i="63" s="1"/>
  <c r="I77" i="63"/>
  <c r="H77" i="63"/>
  <c r="T76" i="63"/>
  <c r="H76" i="63" s="1"/>
  <c r="I76" i="63" s="1"/>
  <c r="J76" i="63"/>
  <c r="T75" i="63"/>
  <c r="J75" i="63"/>
  <c r="H75" i="63"/>
  <c r="I75" i="63" s="1"/>
  <c r="T74" i="63"/>
  <c r="J74" i="63"/>
  <c r="M74" i="63" s="1"/>
  <c r="AF74" i="63" s="1"/>
  <c r="H74" i="63"/>
  <c r="I74" i="63" s="1"/>
  <c r="T73" i="63"/>
  <c r="H73" i="63" s="1"/>
  <c r="I73" i="63" s="1"/>
  <c r="J73" i="63"/>
  <c r="M73" i="63" s="1"/>
  <c r="AF73" i="63" s="1"/>
  <c r="T72" i="63"/>
  <c r="J72" i="63"/>
  <c r="M72" i="63" s="1"/>
  <c r="AF72" i="63" s="1"/>
  <c r="H72" i="63"/>
  <c r="I72" i="63" s="1"/>
  <c r="T71" i="63"/>
  <c r="J71" i="63"/>
  <c r="K71" i="63" s="1"/>
  <c r="I71" i="63"/>
  <c r="H71" i="63"/>
  <c r="T70" i="63"/>
  <c r="J70" i="63"/>
  <c r="M70" i="63" s="1"/>
  <c r="AF70" i="63" s="1"/>
  <c r="I70" i="63"/>
  <c r="H70" i="63"/>
  <c r="T69" i="63"/>
  <c r="J69" i="63"/>
  <c r="K69" i="63" s="1"/>
  <c r="I69" i="63"/>
  <c r="H69" i="63"/>
  <c r="T68" i="63"/>
  <c r="H68" i="63" s="1"/>
  <c r="J68" i="63"/>
  <c r="K68" i="63" s="1"/>
  <c r="I68" i="63"/>
  <c r="T67" i="63"/>
  <c r="J67" i="63"/>
  <c r="K67" i="63" s="1"/>
  <c r="I67" i="63"/>
  <c r="H67" i="63"/>
  <c r="T66" i="63"/>
  <c r="J66" i="63"/>
  <c r="M66" i="63" s="1"/>
  <c r="AF66" i="63" s="1"/>
  <c r="H66" i="63"/>
  <c r="I66" i="63" s="1"/>
  <c r="T65" i="63"/>
  <c r="J65" i="63"/>
  <c r="M65" i="63" s="1"/>
  <c r="AF65" i="63" s="1"/>
  <c r="H65" i="63"/>
  <c r="I65" i="63" s="1"/>
  <c r="T64" i="63"/>
  <c r="J64" i="63"/>
  <c r="M64" i="63" s="1"/>
  <c r="AF64" i="63" s="1"/>
  <c r="H64" i="63"/>
  <c r="I64" i="63" s="1"/>
  <c r="T63" i="63"/>
  <c r="J63" i="63"/>
  <c r="M63" i="63" s="1"/>
  <c r="AF63" i="63" s="1"/>
  <c r="I63" i="63"/>
  <c r="H63" i="63"/>
  <c r="T62" i="63"/>
  <c r="J62" i="63"/>
  <c r="K62" i="63" s="1"/>
  <c r="I62" i="63"/>
  <c r="H62" i="63"/>
  <c r="T61" i="63"/>
  <c r="J61" i="63"/>
  <c r="K61" i="63" s="1"/>
  <c r="I61" i="63"/>
  <c r="H61" i="63"/>
  <c r="T60" i="63"/>
  <c r="H60" i="63" s="1"/>
  <c r="J60" i="63"/>
  <c r="K60" i="63" s="1"/>
  <c r="I60" i="63"/>
  <c r="T59" i="63"/>
  <c r="J59" i="63"/>
  <c r="K59" i="63" s="1"/>
  <c r="H59" i="63"/>
  <c r="I59" i="63" s="1"/>
  <c r="T58" i="63"/>
  <c r="H58" i="63" s="1"/>
  <c r="I58" i="63" s="1"/>
  <c r="J58" i="63"/>
  <c r="M58" i="63" s="1"/>
  <c r="AF58" i="63" s="1"/>
  <c r="T57" i="63"/>
  <c r="J57" i="63"/>
  <c r="H57" i="63"/>
  <c r="I57" i="63" s="1"/>
  <c r="T56" i="63"/>
  <c r="H56" i="63" s="1"/>
  <c r="I56" i="63" s="1"/>
  <c r="J56" i="63"/>
  <c r="M56" i="63" s="1"/>
  <c r="AF56" i="63" s="1"/>
  <c r="T55" i="63"/>
  <c r="J55" i="63"/>
  <c r="H55" i="63"/>
  <c r="I55" i="63" s="1"/>
  <c r="T54" i="63"/>
  <c r="J54" i="63"/>
  <c r="K54" i="63" s="1"/>
  <c r="H54" i="63"/>
  <c r="I54" i="63" s="1"/>
  <c r="T53" i="63"/>
  <c r="J53" i="63"/>
  <c r="M53" i="63" s="1"/>
  <c r="AF53" i="63" s="1"/>
  <c r="I53" i="63"/>
  <c r="H53" i="63"/>
  <c r="T52" i="63"/>
  <c r="H52" i="63" s="1"/>
  <c r="I52" i="63" s="1"/>
  <c r="J52" i="63"/>
  <c r="T51" i="63"/>
  <c r="H51" i="63" s="1"/>
  <c r="I51" i="63" s="1"/>
  <c r="J51" i="63"/>
  <c r="K51" i="63" s="1"/>
  <c r="T50" i="63"/>
  <c r="J50" i="63"/>
  <c r="K50" i="63" s="1"/>
  <c r="H50" i="63"/>
  <c r="I50" i="63" s="1"/>
  <c r="T49" i="63"/>
  <c r="J49" i="63"/>
  <c r="M49" i="63" s="1"/>
  <c r="AF49" i="63" s="1"/>
  <c r="H49" i="63"/>
  <c r="I49" i="63" s="1"/>
  <c r="T48" i="63"/>
  <c r="H48" i="63" s="1"/>
  <c r="I48" i="63" s="1"/>
  <c r="J48" i="63"/>
  <c r="M48" i="63" s="1"/>
  <c r="AF48" i="63" s="1"/>
  <c r="T47" i="63"/>
  <c r="H47" i="63" s="1"/>
  <c r="I47" i="63" s="1"/>
  <c r="J47" i="63"/>
  <c r="M47" i="63" s="1"/>
  <c r="AF47" i="63" s="1"/>
  <c r="T46" i="63"/>
  <c r="J46" i="63"/>
  <c r="M46" i="63" s="1"/>
  <c r="AF46" i="63" s="1"/>
  <c r="H46" i="63"/>
  <c r="I46" i="63" s="1"/>
  <c r="T45" i="63"/>
  <c r="J45" i="63"/>
  <c r="M45" i="63" s="1"/>
  <c r="AF45" i="63" s="1"/>
  <c r="H45" i="63"/>
  <c r="I45" i="63" s="1"/>
  <c r="T44" i="63"/>
  <c r="H44" i="63" s="1"/>
  <c r="I44" i="63" s="1"/>
  <c r="J44" i="63"/>
  <c r="T43" i="63"/>
  <c r="H43" i="63" s="1"/>
  <c r="I43" i="63" s="1"/>
  <c r="J43" i="63"/>
  <c r="K43" i="63" s="1"/>
  <c r="T42" i="63"/>
  <c r="H42" i="63" s="1"/>
  <c r="I42" i="63" s="1"/>
  <c r="J42" i="63"/>
  <c r="K42" i="63" s="1"/>
  <c r="T41" i="63"/>
  <c r="H41" i="63" s="1"/>
  <c r="I41" i="63" s="1"/>
  <c r="J41" i="63"/>
  <c r="M41" i="63" s="1"/>
  <c r="AF41" i="63" s="1"/>
  <c r="T40" i="63"/>
  <c r="J40" i="63"/>
  <c r="M40" i="63" s="1"/>
  <c r="AF40" i="63" s="1"/>
  <c r="H40" i="63"/>
  <c r="I40" i="63" s="1"/>
  <c r="T39" i="63"/>
  <c r="J39" i="63"/>
  <c r="M39" i="63" s="1"/>
  <c r="AF39" i="63" s="1"/>
  <c r="H39" i="63"/>
  <c r="I39" i="63" s="1"/>
  <c r="T38" i="63"/>
  <c r="J38" i="63"/>
  <c r="M38" i="63" s="1"/>
  <c r="AF38" i="63" s="1"/>
  <c r="I38" i="63"/>
  <c r="H38" i="63"/>
  <c r="T37" i="63"/>
  <c r="H37" i="63" s="1"/>
  <c r="I37" i="63" s="1"/>
  <c r="J37" i="63"/>
  <c r="K37" i="63" s="1"/>
  <c r="T36" i="63"/>
  <c r="H36" i="63" s="1"/>
  <c r="I36" i="63" s="1"/>
  <c r="J36" i="63"/>
  <c r="K36" i="63" s="1"/>
  <c r="T35" i="63"/>
  <c r="H35" i="63" s="1"/>
  <c r="I35" i="63" s="1"/>
  <c r="J35" i="63"/>
  <c r="T34" i="63"/>
  <c r="H34" i="63" s="1"/>
  <c r="I34" i="63" s="1"/>
  <c r="J34" i="63"/>
  <c r="M34" i="63" s="1"/>
  <c r="AF34" i="63" s="1"/>
  <c r="T33" i="63"/>
  <c r="H33" i="63" s="1"/>
  <c r="I33" i="63" s="1"/>
  <c r="J33" i="63"/>
  <c r="M33" i="63" s="1"/>
  <c r="AF33" i="63" s="1"/>
  <c r="T32" i="63"/>
  <c r="J32" i="63"/>
  <c r="M32" i="63" s="1"/>
  <c r="AF32" i="63" s="1"/>
  <c r="H32" i="63"/>
  <c r="I32" i="63" s="1"/>
  <c r="T31" i="63"/>
  <c r="J31" i="63"/>
  <c r="M31" i="63" s="1"/>
  <c r="AF31" i="63" s="1"/>
  <c r="H31" i="63"/>
  <c r="I31" i="63" s="1"/>
  <c r="T30" i="63"/>
  <c r="J30" i="63"/>
  <c r="M30" i="63" s="1"/>
  <c r="AF30" i="63" s="1"/>
  <c r="I30" i="63"/>
  <c r="H30" i="63"/>
  <c r="T29" i="63"/>
  <c r="H29" i="63" s="1"/>
  <c r="I29" i="63" s="1"/>
  <c r="J29" i="63"/>
  <c r="K29" i="63" s="1"/>
  <c r="T28" i="63"/>
  <c r="H28" i="63" s="1"/>
  <c r="I28" i="63" s="1"/>
  <c r="J28" i="63"/>
  <c r="K28" i="63" s="1"/>
  <c r="T27" i="63"/>
  <c r="H27" i="63" s="1"/>
  <c r="I27" i="63" s="1"/>
  <c r="J27" i="63"/>
  <c r="K27" i="63" s="1"/>
  <c r="T26" i="63"/>
  <c r="H26" i="63" s="1"/>
  <c r="I26" i="63" s="1"/>
  <c r="J26" i="63"/>
  <c r="M26" i="63" s="1"/>
  <c r="AF26" i="63" s="1"/>
  <c r="T25" i="63"/>
  <c r="H25" i="63" s="1"/>
  <c r="I25" i="63" s="1"/>
  <c r="J25" i="63"/>
  <c r="M25" i="63" s="1"/>
  <c r="AF25" i="63" s="1"/>
  <c r="T24" i="63"/>
  <c r="J24" i="63"/>
  <c r="M24" i="63" s="1"/>
  <c r="AF24" i="63" s="1"/>
  <c r="H24" i="63"/>
  <c r="I24" i="63" s="1"/>
  <c r="T23" i="63"/>
  <c r="J23" i="63"/>
  <c r="K23" i="63" s="1"/>
  <c r="H23" i="63"/>
  <c r="I23" i="63" s="1"/>
  <c r="T22" i="63"/>
  <c r="J22" i="63"/>
  <c r="I22" i="63"/>
  <c r="H22" i="63"/>
  <c r="T21" i="63"/>
  <c r="H21" i="63" s="1"/>
  <c r="I21" i="63" s="1"/>
  <c r="J21" i="63"/>
  <c r="T20" i="63"/>
  <c r="H20" i="63" s="1"/>
  <c r="I20" i="63" s="1"/>
  <c r="J20" i="63"/>
  <c r="T19" i="63"/>
  <c r="H19" i="63" s="1"/>
  <c r="I19" i="63" s="1"/>
  <c r="J19" i="63"/>
  <c r="K19" i="63" s="1"/>
  <c r="T18" i="63"/>
  <c r="H18" i="63" s="1"/>
  <c r="I18" i="63" s="1"/>
  <c r="J18" i="63"/>
  <c r="M18" i="63" s="1"/>
  <c r="AF18" i="63" s="1"/>
  <c r="T17" i="63"/>
  <c r="H17" i="63" s="1"/>
  <c r="I17" i="63" s="1"/>
  <c r="J17" i="63"/>
  <c r="M17" i="63" s="1"/>
  <c r="AF17" i="63" s="1"/>
  <c r="T16" i="63"/>
  <c r="J16" i="63"/>
  <c r="M16" i="63" s="1"/>
  <c r="H16" i="63"/>
  <c r="I16" i="63" s="1"/>
  <c r="C15" i="63"/>
  <c r="C16" i="63" s="1"/>
  <c r="C17" i="63" s="1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C73" i="63" s="1"/>
  <c r="C74" i="63" s="1"/>
  <c r="C75" i="63" s="1"/>
  <c r="C76" i="63" s="1"/>
  <c r="C77" i="63" s="1"/>
  <c r="C78" i="63" s="1"/>
  <c r="C79" i="63" s="1"/>
  <c r="C80" i="63" s="1"/>
  <c r="C81" i="63" s="1"/>
  <c r="C82" i="63" s="1"/>
  <c r="C83" i="63" s="1"/>
  <c r="C84" i="63" s="1"/>
  <c r="C85" i="63" s="1"/>
  <c r="C86" i="63" s="1"/>
  <c r="C87" i="63" s="1"/>
  <c r="C88" i="63" s="1"/>
  <c r="C89" i="63" s="1"/>
  <c r="C90" i="63" s="1"/>
  <c r="C91" i="63" s="1"/>
  <c r="C92" i="63" s="1"/>
  <c r="C93" i="63" s="1"/>
  <c r="C94" i="63" s="1"/>
  <c r="C95" i="63" s="1"/>
  <c r="C96" i="63" s="1"/>
  <c r="C97" i="63" s="1"/>
  <c r="C98" i="63" s="1"/>
  <c r="C99" i="63" s="1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155" i="63" s="1"/>
  <c r="C156" i="63" s="1"/>
  <c r="C157" i="63" s="1"/>
  <c r="C158" i="63" s="1"/>
  <c r="C159" i="63" s="1"/>
  <c r="C160" i="63" s="1"/>
  <c r="C161" i="63" s="1"/>
  <c r="C162" i="63" s="1"/>
  <c r="C163" i="63" s="1"/>
  <c r="C164" i="63" s="1"/>
  <c r="C165" i="63" s="1"/>
  <c r="C166" i="63" s="1"/>
  <c r="C167" i="63" s="1"/>
  <c r="C168" i="63" s="1"/>
  <c r="C169" i="63" s="1"/>
  <c r="C170" i="63" s="1"/>
  <c r="C171" i="63" s="1"/>
  <c r="C172" i="63" s="1"/>
  <c r="C173" i="63" s="1"/>
  <c r="C174" i="63" s="1"/>
  <c r="C175" i="63" s="1"/>
  <c r="C176" i="63" s="1"/>
  <c r="C177" i="63" s="1"/>
  <c r="C178" i="63" s="1"/>
  <c r="F13" i="63"/>
  <c r="E13" i="63"/>
  <c r="D12" i="63"/>
  <c r="D7" i="63"/>
  <c r="I10" i="63" s="1"/>
  <c r="L3" i="63"/>
  <c r="F179" i="62"/>
  <c r="E179" i="62"/>
  <c r="D179" i="62"/>
  <c r="T178" i="62"/>
  <c r="J178" i="62"/>
  <c r="I178" i="62"/>
  <c r="H178" i="62"/>
  <c r="T177" i="62"/>
  <c r="H177" i="62" s="1"/>
  <c r="I177" i="62" s="1"/>
  <c r="J177" i="62"/>
  <c r="M177" i="62" s="1"/>
  <c r="AF177" i="62" s="1"/>
  <c r="T176" i="62"/>
  <c r="J176" i="62"/>
  <c r="M176" i="62" s="1"/>
  <c r="AF176" i="62" s="1"/>
  <c r="H176" i="62"/>
  <c r="I176" i="62" s="1"/>
  <c r="T175" i="62"/>
  <c r="H175" i="62" s="1"/>
  <c r="I175" i="62" s="1"/>
  <c r="J175" i="62"/>
  <c r="T174" i="62"/>
  <c r="H174" i="62" s="1"/>
  <c r="I174" i="62" s="1"/>
  <c r="J174" i="62"/>
  <c r="T173" i="62"/>
  <c r="J173" i="62"/>
  <c r="M173" i="62" s="1"/>
  <c r="AF173" i="62" s="1"/>
  <c r="H173" i="62"/>
  <c r="I173" i="62" s="1"/>
  <c r="T172" i="62"/>
  <c r="J172" i="62"/>
  <c r="K172" i="62" s="1"/>
  <c r="H172" i="62"/>
  <c r="I172" i="62" s="1"/>
  <c r="T171" i="62"/>
  <c r="H171" i="62" s="1"/>
  <c r="I171" i="62" s="1"/>
  <c r="J171" i="62"/>
  <c r="M171" i="62" s="1"/>
  <c r="AF171" i="62" s="1"/>
  <c r="T170" i="62"/>
  <c r="H170" i="62" s="1"/>
  <c r="J170" i="62"/>
  <c r="I170" i="62"/>
  <c r="T169" i="62"/>
  <c r="H169" i="62" s="1"/>
  <c r="I169" i="62" s="1"/>
  <c r="J169" i="62"/>
  <c r="K169" i="62" s="1"/>
  <c r="T168" i="62"/>
  <c r="J168" i="62"/>
  <c r="M168" i="62" s="1"/>
  <c r="AF168" i="62" s="1"/>
  <c r="H168" i="62"/>
  <c r="I168" i="62" s="1"/>
  <c r="T167" i="62"/>
  <c r="H167" i="62" s="1"/>
  <c r="I167" i="62" s="1"/>
  <c r="J167" i="62"/>
  <c r="T166" i="62"/>
  <c r="H166" i="62" s="1"/>
  <c r="J166" i="62"/>
  <c r="M166" i="62" s="1"/>
  <c r="AF166" i="62" s="1"/>
  <c r="I166" i="62"/>
  <c r="T165" i="62"/>
  <c r="J165" i="62"/>
  <c r="H165" i="62"/>
  <c r="I165" i="62" s="1"/>
  <c r="T164" i="62"/>
  <c r="J164" i="62"/>
  <c r="H164" i="62"/>
  <c r="I164" i="62" s="1"/>
  <c r="T163" i="62"/>
  <c r="H163" i="62" s="1"/>
  <c r="I163" i="62" s="1"/>
  <c r="J163" i="62"/>
  <c r="T162" i="62"/>
  <c r="H162" i="62" s="1"/>
  <c r="J162" i="62"/>
  <c r="I162" i="62"/>
  <c r="T161" i="62"/>
  <c r="H161" i="62" s="1"/>
  <c r="I161" i="62" s="1"/>
  <c r="J161" i="62"/>
  <c r="K161" i="62" s="1"/>
  <c r="T160" i="62"/>
  <c r="J160" i="62"/>
  <c r="K160" i="62" s="1"/>
  <c r="H160" i="62"/>
  <c r="I160" i="62" s="1"/>
  <c r="T159" i="62"/>
  <c r="H159" i="62" s="1"/>
  <c r="I159" i="62" s="1"/>
  <c r="J159" i="62"/>
  <c r="M159" i="62" s="1"/>
  <c r="AF159" i="62" s="1"/>
  <c r="T158" i="62"/>
  <c r="H158" i="62" s="1"/>
  <c r="I158" i="62" s="1"/>
  <c r="J158" i="62"/>
  <c r="M158" i="62" s="1"/>
  <c r="AF158" i="62" s="1"/>
  <c r="T157" i="62"/>
  <c r="J157" i="62"/>
  <c r="K157" i="62" s="1"/>
  <c r="I157" i="62"/>
  <c r="H157" i="62"/>
  <c r="T156" i="62"/>
  <c r="J156" i="62"/>
  <c r="M156" i="62" s="1"/>
  <c r="AF156" i="62" s="1"/>
  <c r="H156" i="62"/>
  <c r="I156" i="62" s="1"/>
  <c r="T155" i="62"/>
  <c r="H155" i="62" s="1"/>
  <c r="I155" i="62" s="1"/>
  <c r="J155" i="62"/>
  <c r="T154" i="62"/>
  <c r="H154" i="62" s="1"/>
  <c r="I154" i="62" s="1"/>
  <c r="J154" i="62"/>
  <c r="T153" i="62"/>
  <c r="H153" i="62" s="1"/>
  <c r="I153" i="62" s="1"/>
  <c r="J153" i="62"/>
  <c r="K153" i="62" s="1"/>
  <c r="T152" i="62"/>
  <c r="J152" i="62"/>
  <c r="M152" i="62" s="1"/>
  <c r="AF152" i="62" s="1"/>
  <c r="H152" i="62"/>
  <c r="I152" i="62" s="1"/>
  <c r="T151" i="62"/>
  <c r="H151" i="62" s="1"/>
  <c r="I151" i="62" s="1"/>
  <c r="J151" i="62"/>
  <c r="T150" i="62"/>
  <c r="H150" i="62" s="1"/>
  <c r="I150" i="62" s="1"/>
  <c r="J150" i="62"/>
  <c r="M150" i="62" s="1"/>
  <c r="AF150" i="62" s="1"/>
  <c r="T149" i="62"/>
  <c r="J149" i="62"/>
  <c r="M149" i="62" s="1"/>
  <c r="AF149" i="62" s="1"/>
  <c r="H149" i="62"/>
  <c r="I149" i="62" s="1"/>
  <c r="T148" i="62"/>
  <c r="J148" i="62"/>
  <c r="H148" i="62"/>
  <c r="I148" i="62" s="1"/>
  <c r="T147" i="62"/>
  <c r="H147" i="62" s="1"/>
  <c r="I147" i="62" s="1"/>
  <c r="J147" i="62"/>
  <c r="T146" i="62"/>
  <c r="H146" i="62" s="1"/>
  <c r="I146" i="62" s="1"/>
  <c r="J146" i="62"/>
  <c r="T145" i="62"/>
  <c r="J145" i="62"/>
  <c r="M145" i="62" s="1"/>
  <c r="AF145" i="62" s="1"/>
  <c r="H145" i="62"/>
  <c r="I145" i="62" s="1"/>
  <c r="T144" i="62"/>
  <c r="J144" i="62"/>
  <c r="M144" i="62" s="1"/>
  <c r="AF144" i="62" s="1"/>
  <c r="H144" i="62"/>
  <c r="I144" i="62" s="1"/>
  <c r="T143" i="62"/>
  <c r="H143" i="62" s="1"/>
  <c r="I143" i="62" s="1"/>
  <c r="J143" i="62"/>
  <c r="M143" i="62" s="1"/>
  <c r="AF143" i="62" s="1"/>
  <c r="T142" i="62"/>
  <c r="H142" i="62" s="1"/>
  <c r="J142" i="62"/>
  <c r="M142" i="62" s="1"/>
  <c r="AF142" i="62" s="1"/>
  <c r="I142" i="62"/>
  <c r="T141" i="62"/>
  <c r="J141" i="62"/>
  <c r="M141" i="62" s="1"/>
  <c r="AF141" i="62" s="1"/>
  <c r="H141" i="62"/>
  <c r="I141" i="62" s="1"/>
  <c r="T140" i="62"/>
  <c r="J140" i="62"/>
  <c r="K140" i="62" s="1"/>
  <c r="H140" i="62"/>
  <c r="I140" i="62" s="1"/>
  <c r="T139" i="62"/>
  <c r="H139" i="62" s="1"/>
  <c r="I139" i="62" s="1"/>
  <c r="J139" i="62"/>
  <c r="T138" i="62"/>
  <c r="H138" i="62" s="1"/>
  <c r="J138" i="62"/>
  <c r="I138" i="62"/>
  <c r="T137" i="62"/>
  <c r="J137" i="62"/>
  <c r="H137" i="62"/>
  <c r="I137" i="62" s="1"/>
  <c r="T136" i="62"/>
  <c r="J136" i="62"/>
  <c r="M136" i="62" s="1"/>
  <c r="AF136" i="62" s="1"/>
  <c r="H136" i="62"/>
  <c r="I136" i="62" s="1"/>
  <c r="T135" i="62"/>
  <c r="H135" i="62" s="1"/>
  <c r="I135" i="62" s="1"/>
  <c r="J135" i="62"/>
  <c r="M135" i="62" s="1"/>
  <c r="AF135" i="62" s="1"/>
  <c r="T134" i="62"/>
  <c r="H134" i="62" s="1"/>
  <c r="I134" i="62" s="1"/>
  <c r="J134" i="62"/>
  <c r="M134" i="62" s="1"/>
  <c r="AF134" i="62" s="1"/>
  <c r="T133" i="62"/>
  <c r="J133" i="62"/>
  <c r="M133" i="62" s="1"/>
  <c r="AF133" i="62" s="1"/>
  <c r="I133" i="62"/>
  <c r="H133" i="62"/>
  <c r="T132" i="62"/>
  <c r="J132" i="62"/>
  <c r="K132" i="62" s="1"/>
  <c r="H132" i="62"/>
  <c r="I132" i="62" s="1"/>
  <c r="T131" i="62"/>
  <c r="H131" i="62" s="1"/>
  <c r="J131" i="62"/>
  <c r="I131" i="62"/>
  <c r="T130" i="62"/>
  <c r="H130" i="62" s="1"/>
  <c r="I130" i="62" s="1"/>
  <c r="J130" i="62"/>
  <c r="T129" i="62"/>
  <c r="H129" i="62" s="1"/>
  <c r="I129" i="62" s="1"/>
  <c r="J129" i="62"/>
  <c r="M129" i="62" s="1"/>
  <c r="AF129" i="62" s="1"/>
  <c r="T128" i="62"/>
  <c r="J128" i="62"/>
  <c r="H128" i="62"/>
  <c r="I128" i="62" s="1"/>
  <c r="T127" i="62"/>
  <c r="H127" i="62" s="1"/>
  <c r="I127" i="62" s="1"/>
  <c r="J127" i="62"/>
  <c r="M127" i="62" s="1"/>
  <c r="AF127" i="62" s="1"/>
  <c r="T126" i="62"/>
  <c r="H126" i="62" s="1"/>
  <c r="I126" i="62" s="1"/>
  <c r="J126" i="62"/>
  <c r="K126" i="62" s="1"/>
  <c r="T125" i="62"/>
  <c r="H125" i="62" s="1"/>
  <c r="I125" i="62" s="1"/>
  <c r="J125" i="62"/>
  <c r="K125" i="62" s="1"/>
  <c r="T124" i="62"/>
  <c r="J124" i="62"/>
  <c r="H124" i="62"/>
  <c r="I124" i="62" s="1"/>
  <c r="T123" i="62"/>
  <c r="H123" i="62" s="1"/>
  <c r="I123" i="62" s="1"/>
  <c r="J123" i="62"/>
  <c r="T122" i="62"/>
  <c r="J122" i="62"/>
  <c r="H122" i="62"/>
  <c r="I122" i="62" s="1"/>
  <c r="T121" i="62"/>
  <c r="J121" i="62"/>
  <c r="I121" i="62"/>
  <c r="H121" i="62"/>
  <c r="T120" i="62"/>
  <c r="J120" i="62"/>
  <c r="M120" i="62" s="1"/>
  <c r="AF120" i="62" s="1"/>
  <c r="H120" i="62"/>
  <c r="I120" i="62" s="1"/>
  <c r="T119" i="62"/>
  <c r="H119" i="62" s="1"/>
  <c r="I119" i="62" s="1"/>
  <c r="J119" i="62"/>
  <c r="T118" i="62"/>
  <c r="H118" i="62" s="1"/>
  <c r="I118" i="62" s="1"/>
  <c r="J118" i="62"/>
  <c r="K118" i="62" s="1"/>
  <c r="T117" i="62"/>
  <c r="J117" i="62"/>
  <c r="H117" i="62"/>
  <c r="I117" i="62" s="1"/>
  <c r="T116" i="62"/>
  <c r="J116" i="62"/>
  <c r="M116" i="62" s="1"/>
  <c r="AF116" i="62" s="1"/>
  <c r="H116" i="62"/>
  <c r="I116" i="62" s="1"/>
  <c r="T115" i="62"/>
  <c r="H115" i="62" s="1"/>
  <c r="J115" i="62"/>
  <c r="M115" i="62" s="1"/>
  <c r="AF115" i="62" s="1"/>
  <c r="I115" i="62"/>
  <c r="T114" i="62"/>
  <c r="J114" i="62"/>
  <c r="K114" i="62" s="1"/>
  <c r="H114" i="62"/>
  <c r="I114" i="62" s="1"/>
  <c r="T113" i="62"/>
  <c r="J113" i="62"/>
  <c r="I113" i="62"/>
  <c r="H113" i="62"/>
  <c r="B113" i="62"/>
  <c r="T112" i="62"/>
  <c r="H112" i="62" s="1"/>
  <c r="J112" i="62"/>
  <c r="M112" i="62" s="1"/>
  <c r="AF112" i="62" s="1"/>
  <c r="I112" i="62"/>
  <c r="T111" i="62"/>
  <c r="J111" i="62"/>
  <c r="M111" i="62" s="1"/>
  <c r="AF111" i="62" s="1"/>
  <c r="H111" i="62"/>
  <c r="I111" i="62" s="1"/>
  <c r="T110" i="62"/>
  <c r="H110" i="62" s="1"/>
  <c r="I110" i="62" s="1"/>
  <c r="J110" i="62"/>
  <c r="M110" i="62" s="1"/>
  <c r="AF110" i="62" s="1"/>
  <c r="T109" i="62"/>
  <c r="H109" i="62" s="1"/>
  <c r="I109" i="62" s="1"/>
  <c r="J109" i="62"/>
  <c r="K109" i="62" s="1"/>
  <c r="T108" i="62"/>
  <c r="H108" i="62" s="1"/>
  <c r="I108" i="62" s="1"/>
  <c r="J108" i="62"/>
  <c r="T107" i="62"/>
  <c r="J107" i="62"/>
  <c r="M107" i="62" s="1"/>
  <c r="AF107" i="62" s="1"/>
  <c r="H107" i="62"/>
  <c r="I107" i="62" s="1"/>
  <c r="T106" i="62"/>
  <c r="H106" i="62" s="1"/>
  <c r="J106" i="62"/>
  <c r="M106" i="62" s="1"/>
  <c r="AF106" i="62" s="1"/>
  <c r="I106" i="62"/>
  <c r="T105" i="62"/>
  <c r="J105" i="62"/>
  <c r="K105" i="62" s="1"/>
  <c r="I105" i="62"/>
  <c r="H105" i="62"/>
  <c r="T104" i="62"/>
  <c r="J104" i="62"/>
  <c r="M104" i="62" s="1"/>
  <c r="AF104" i="62" s="1"/>
  <c r="H104" i="62"/>
  <c r="I104" i="62" s="1"/>
  <c r="T103" i="62"/>
  <c r="H103" i="62" s="1"/>
  <c r="I103" i="62" s="1"/>
  <c r="J103" i="62"/>
  <c r="M103" i="62" s="1"/>
  <c r="AF103" i="62" s="1"/>
  <c r="T102" i="62"/>
  <c r="J102" i="62"/>
  <c r="M102" i="62" s="1"/>
  <c r="AF102" i="62" s="1"/>
  <c r="H102" i="62"/>
  <c r="I102" i="62" s="1"/>
  <c r="T101" i="62"/>
  <c r="J101" i="62"/>
  <c r="M101" i="62" s="1"/>
  <c r="AF101" i="62" s="1"/>
  <c r="H101" i="62"/>
  <c r="I101" i="62" s="1"/>
  <c r="T100" i="62"/>
  <c r="J100" i="62"/>
  <c r="H100" i="62"/>
  <c r="I100" i="62" s="1"/>
  <c r="T99" i="62"/>
  <c r="J99" i="62"/>
  <c r="M99" i="62" s="1"/>
  <c r="AF99" i="62" s="1"/>
  <c r="I99" i="62"/>
  <c r="H99" i="62"/>
  <c r="T98" i="62"/>
  <c r="H98" i="62" s="1"/>
  <c r="I98" i="62" s="1"/>
  <c r="J98" i="62"/>
  <c r="T97" i="62"/>
  <c r="H97" i="62" s="1"/>
  <c r="J97" i="62"/>
  <c r="K97" i="62" s="1"/>
  <c r="I97" i="62"/>
  <c r="T96" i="62"/>
  <c r="J96" i="62"/>
  <c r="K96" i="62" s="1"/>
  <c r="H96" i="62"/>
  <c r="I96" i="62" s="1"/>
  <c r="T95" i="62"/>
  <c r="H95" i="62" s="1"/>
  <c r="I95" i="62" s="1"/>
  <c r="J95" i="62"/>
  <c r="M95" i="62" s="1"/>
  <c r="AF95" i="62" s="1"/>
  <c r="T94" i="62"/>
  <c r="H94" i="62" s="1"/>
  <c r="I94" i="62" s="1"/>
  <c r="J94" i="62"/>
  <c r="T93" i="62"/>
  <c r="H93" i="62" s="1"/>
  <c r="I93" i="62" s="1"/>
  <c r="J93" i="62"/>
  <c r="T92" i="62"/>
  <c r="J92" i="62"/>
  <c r="K92" i="62" s="1"/>
  <c r="H92" i="62"/>
  <c r="I92" i="62" s="1"/>
  <c r="T91" i="62"/>
  <c r="J91" i="62"/>
  <c r="I91" i="62"/>
  <c r="H91" i="62"/>
  <c r="T90" i="62"/>
  <c r="H90" i="62" s="1"/>
  <c r="J90" i="62"/>
  <c r="K90" i="62" s="1"/>
  <c r="I90" i="62"/>
  <c r="T89" i="62"/>
  <c r="H89" i="62" s="1"/>
  <c r="J89" i="62"/>
  <c r="K89" i="62" s="1"/>
  <c r="I89" i="62"/>
  <c r="T88" i="62"/>
  <c r="J88" i="62"/>
  <c r="K88" i="62" s="1"/>
  <c r="H88" i="62"/>
  <c r="I88" i="62" s="1"/>
  <c r="T87" i="62"/>
  <c r="H87" i="62" s="1"/>
  <c r="I87" i="62" s="1"/>
  <c r="J87" i="62"/>
  <c r="T86" i="62"/>
  <c r="H86" i="62" s="1"/>
  <c r="I86" i="62" s="1"/>
  <c r="J86" i="62"/>
  <c r="T85" i="62"/>
  <c r="J85" i="62"/>
  <c r="M85" i="62" s="1"/>
  <c r="AF85" i="62" s="1"/>
  <c r="I85" i="62"/>
  <c r="H85" i="62"/>
  <c r="T84" i="62"/>
  <c r="J84" i="62"/>
  <c r="K84" i="62" s="1"/>
  <c r="H84" i="62"/>
  <c r="I84" i="62" s="1"/>
  <c r="T83" i="62"/>
  <c r="J83" i="62"/>
  <c r="M83" i="62" s="1"/>
  <c r="AF83" i="62" s="1"/>
  <c r="I83" i="62"/>
  <c r="H83" i="62"/>
  <c r="T82" i="62"/>
  <c r="H82" i="62" s="1"/>
  <c r="I82" i="62" s="1"/>
  <c r="J82" i="62"/>
  <c r="K82" i="62" s="1"/>
  <c r="T81" i="62"/>
  <c r="H81" i="62" s="1"/>
  <c r="J81" i="62"/>
  <c r="M81" i="62" s="1"/>
  <c r="AF81" i="62" s="1"/>
  <c r="I81" i="62"/>
  <c r="T80" i="62"/>
  <c r="J80" i="62"/>
  <c r="K80" i="62" s="1"/>
  <c r="H80" i="62"/>
  <c r="I80" i="62" s="1"/>
  <c r="T79" i="62"/>
  <c r="H79" i="62" s="1"/>
  <c r="I79" i="62" s="1"/>
  <c r="J79" i="62"/>
  <c r="T78" i="62"/>
  <c r="H78" i="62" s="1"/>
  <c r="I78" i="62" s="1"/>
  <c r="J78" i="62"/>
  <c r="T77" i="62"/>
  <c r="H77" i="62" s="1"/>
  <c r="I77" i="62" s="1"/>
  <c r="J77" i="62"/>
  <c r="M77" i="62" s="1"/>
  <c r="AF77" i="62" s="1"/>
  <c r="T76" i="62"/>
  <c r="J76" i="62"/>
  <c r="K76" i="62" s="1"/>
  <c r="H76" i="62"/>
  <c r="I76" i="62" s="1"/>
  <c r="T75" i="62"/>
  <c r="J75" i="62"/>
  <c r="M75" i="62" s="1"/>
  <c r="AF75" i="62" s="1"/>
  <c r="I75" i="62"/>
  <c r="H75" i="62"/>
  <c r="T74" i="62"/>
  <c r="H74" i="62" s="1"/>
  <c r="I74" i="62" s="1"/>
  <c r="J74" i="62"/>
  <c r="M74" i="62" s="1"/>
  <c r="AF74" i="62" s="1"/>
  <c r="T73" i="62"/>
  <c r="H73" i="62" s="1"/>
  <c r="I73" i="62" s="1"/>
  <c r="J73" i="62"/>
  <c r="M73" i="62" s="1"/>
  <c r="AF73" i="62" s="1"/>
  <c r="T72" i="62"/>
  <c r="J72" i="62"/>
  <c r="H72" i="62"/>
  <c r="I72" i="62" s="1"/>
  <c r="T71" i="62"/>
  <c r="H71" i="62" s="1"/>
  <c r="I71" i="62" s="1"/>
  <c r="J71" i="62"/>
  <c r="M71" i="62" s="1"/>
  <c r="AF71" i="62" s="1"/>
  <c r="T70" i="62"/>
  <c r="J70" i="62"/>
  <c r="H70" i="62"/>
  <c r="I70" i="62" s="1"/>
  <c r="T69" i="62"/>
  <c r="J69" i="62"/>
  <c r="M69" i="62" s="1"/>
  <c r="AF69" i="62" s="1"/>
  <c r="H69" i="62"/>
  <c r="I69" i="62" s="1"/>
  <c r="T68" i="62"/>
  <c r="H68" i="62" s="1"/>
  <c r="I68" i="62" s="1"/>
  <c r="J68" i="62"/>
  <c r="T67" i="62"/>
  <c r="J67" i="62"/>
  <c r="M67" i="62" s="1"/>
  <c r="AF67" i="62" s="1"/>
  <c r="H67" i="62"/>
  <c r="I67" i="62" s="1"/>
  <c r="T66" i="62"/>
  <c r="H66" i="62" s="1"/>
  <c r="J66" i="62"/>
  <c r="I66" i="62"/>
  <c r="T65" i="62"/>
  <c r="H65" i="62" s="1"/>
  <c r="J65" i="62"/>
  <c r="K65" i="62" s="1"/>
  <c r="I65" i="62"/>
  <c r="T64" i="62"/>
  <c r="J64" i="62"/>
  <c r="I64" i="62"/>
  <c r="H64" i="62"/>
  <c r="T63" i="62"/>
  <c r="H63" i="62" s="1"/>
  <c r="I63" i="62" s="1"/>
  <c r="J63" i="62"/>
  <c r="M63" i="62" s="1"/>
  <c r="AF63" i="62" s="1"/>
  <c r="T62" i="62"/>
  <c r="J62" i="62"/>
  <c r="H62" i="62"/>
  <c r="I62" i="62" s="1"/>
  <c r="T61" i="62"/>
  <c r="J61" i="62"/>
  <c r="M61" i="62" s="1"/>
  <c r="AF61" i="62" s="1"/>
  <c r="I61" i="62"/>
  <c r="H61" i="62"/>
  <c r="T60" i="62"/>
  <c r="H60" i="62" s="1"/>
  <c r="I60" i="62" s="1"/>
  <c r="J60" i="62"/>
  <c r="T59" i="62"/>
  <c r="H59" i="62" s="1"/>
  <c r="I59" i="62" s="1"/>
  <c r="J59" i="62"/>
  <c r="M59" i="62" s="1"/>
  <c r="AF59" i="62" s="1"/>
  <c r="T58" i="62"/>
  <c r="J58" i="62"/>
  <c r="M58" i="62" s="1"/>
  <c r="AF58" i="62" s="1"/>
  <c r="H58" i="62"/>
  <c r="I58" i="62" s="1"/>
  <c r="T57" i="62"/>
  <c r="H57" i="62" s="1"/>
  <c r="I57" i="62" s="1"/>
  <c r="J57" i="62"/>
  <c r="K57" i="62" s="1"/>
  <c r="T56" i="62"/>
  <c r="J56" i="62"/>
  <c r="M56" i="62" s="1"/>
  <c r="AF56" i="62" s="1"/>
  <c r="H56" i="62"/>
  <c r="I56" i="62" s="1"/>
  <c r="T55" i="62"/>
  <c r="H55" i="62" s="1"/>
  <c r="I55" i="62" s="1"/>
  <c r="J55" i="62"/>
  <c r="T54" i="62"/>
  <c r="J54" i="62"/>
  <c r="K54" i="62" s="1"/>
  <c r="H54" i="62"/>
  <c r="I54" i="62" s="1"/>
  <c r="T53" i="62"/>
  <c r="H53" i="62" s="1"/>
  <c r="I53" i="62" s="1"/>
  <c r="J53" i="62"/>
  <c r="M53" i="62" s="1"/>
  <c r="AF53" i="62" s="1"/>
  <c r="T52" i="62"/>
  <c r="J52" i="62"/>
  <c r="M52" i="62" s="1"/>
  <c r="AF52" i="62" s="1"/>
  <c r="H52" i="62"/>
  <c r="I52" i="62" s="1"/>
  <c r="T51" i="62"/>
  <c r="J51" i="62"/>
  <c r="M51" i="62" s="1"/>
  <c r="AF51" i="62" s="1"/>
  <c r="H51" i="62"/>
  <c r="I51" i="62" s="1"/>
  <c r="T50" i="62"/>
  <c r="H50" i="62" s="1"/>
  <c r="I50" i="62" s="1"/>
  <c r="J50" i="62"/>
  <c r="T49" i="62"/>
  <c r="J49" i="62"/>
  <c r="I49" i="62"/>
  <c r="H49" i="62"/>
  <c r="T48" i="62"/>
  <c r="J48" i="62"/>
  <c r="M48" i="62" s="1"/>
  <c r="AF48" i="62" s="1"/>
  <c r="I48" i="62"/>
  <c r="H48" i="62"/>
  <c r="T47" i="62"/>
  <c r="H47" i="62" s="1"/>
  <c r="I47" i="62" s="1"/>
  <c r="J47" i="62"/>
  <c r="T46" i="62"/>
  <c r="H46" i="62" s="1"/>
  <c r="I46" i="62" s="1"/>
  <c r="J46" i="62"/>
  <c r="M46" i="62" s="1"/>
  <c r="AF46" i="62" s="1"/>
  <c r="T45" i="62"/>
  <c r="J45" i="62"/>
  <c r="M45" i="62" s="1"/>
  <c r="AF45" i="62" s="1"/>
  <c r="H45" i="62"/>
  <c r="I45" i="62" s="1"/>
  <c r="T44" i="62"/>
  <c r="J44" i="62"/>
  <c r="M44" i="62" s="1"/>
  <c r="AF44" i="62" s="1"/>
  <c r="H44" i="62"/>
  <c r="I44" i="62" s="1"/>
  <c r="T43" i="62"/>
  <c r="J43" i="62"/>
  <c r="M43" i="62" s="1"/>
  <c r="AF43" i="62" s="1"/>
  <c r="I43" i="62"/>
  <c r="H43" i="62"/>
  <c r="T42" i="62"/>
  <c r="J42" i="62"/>
  <c r="M42" i="62" s="1"/>
  <c r="AF42" i="62" s="1"/>
  <c r="I42" i="62"/>
  <c r="H42" i="62"/>
  <c r="T41" i="62"/>
  <c r="J41" i="62"/>
  <c r="K41" i="62" s="1"/>
  <c r="I41" i="62"/>
  <c r="H41" i="62"/>
  <c r="T40" i="62"/>
  <c r="J40" i="62"/>
  <c r="M40" i="62" s="1"/>
  <c r="AF40" i="62" s="1"/>
  <c r="I40" i="62"/>
  <c r="H40" i="62"/>
  <c r="T39" i="62"/>
  <c r="H39" i="62" s="1"/>
  <c r="I39" i="62" s="1"/>
  <c r="J39" i="62"/>
  <c r="T38" i="62"/>
  <c r="H38" i="62" s="1"/>
  <c r="I38" i="62" s="1"/>
  <c r="J38" i="62"/>
  <c r="M38" i="62" s="1"/>
  <c r="AF38" i="62" s="1"/>
  <c r="T37" i="62"/>
  <c r="J37" i="62"/>
  <c r="M37" i="62" s="1"/>
  <c r="AF37" i="62" s="1"/>
  <c r="H37" i="62"/>
  <c r="I37" i="62" s="1"/>
  <c r="T36" i="62"/>
  <c r="J36" i="62"/>
  <c r="M36" i="62" s="1"/>
  <c r="AF36" i="62" s="1"/>
  <c r="H36" i="62"/>
  <c r="I36" i="62" s="1"/>
  <c r="T35" i="62"/>
  <c r="J35" i="62"/>
  <c r="I35" i="62"/>
  <c r="H35" i="62"/>
  <c r="T34" i="62"/>
  <c r="J34" i="62"/>
  <c r="K34" i="62" s="1"/>
  <c r="I34" i="62"/>
  <c r="H34" i="62"/>
  <c r="T33" i="62"/>
  <c r="J33" i="62"/>
  <c r="M33" i="62" s="1"/>
  <c r="AF33" i="62" s="1"/>
  <c r="I33" i="62"/>
  <c r="H33" i="62"/>
  <c r="T32" i="62"/>
  <c r="J32" i="62"/>
  <c r="M32" i="62" s="1"/>
  <c r="AF32" i="62" s="1"/>
  <c r="I32" i="62"/>
  <c r="H32" i="62"/>
  <c r="T31" i="62"/>
  <c r="H31" i="62" s="1"/>
  <c r="I31" i="62" s="1"/>
  <c r="J31" i="62"/>
  <c r="T30" i="62"/>
  <c r="H30" i="62" s="1"/>
  <c r="I30" i="62" s="1"/>
  <c r="J30" i="62"/>
  <c r="M30" i="62" s="1"/>
  <c r="AF30" i="62" s="1"/>
  <c r="T29" i="62"/>
  <c r="J29" i="62"/>
  <c r="M29" i="62" s="1"/>
  <c r="AF29" i="62" s="1"/>
  <c r="H29" i="62"/>
  <c r="I29" i="62" s="1"/>
  <c r="T28" i="62"/>
  <c r="J28" i="62"/>
  <c r="M28" i="62" s="1"/>
  <c r="AF28" i="62" s="1"/>
  <c r="H28" i="62"/>
  <c r="I28" i="62" s="1"/>
  <c r="T27" i="62"/>
  <c r="J27" i="62"/>
  <c r="I27" i="62"/>
  <c r="H27" i="62"/>
  <c r="T26" i="62"/>
  <c r="J26" i="62"/>
  <c r="I26" i="62"/>
  <c r="H26" i="62"/>
  <c r="T25" i="62"/>
  <c r="J25" i="62"/>
  <c r="K25" i="62" s="1"/>
  <c r="I25" i="62"/>
  <c r="H25" i="62"/>
  <c r="T24" i="62"/>
  <c r="J24" i="62"/>
  <c r="M24" i="62" s="1"/>
  <c r="AF24" i="62" s="1"/>
  <c r="I24" i="62"/>
  <c r="H24" i="62"/>
  <c r="T23" i="62"/>
  <c r="H23" i="62" s="1"/>
  <c r="I23" i="62" s="1"/>
  <c r="J23" i="62"/>
  <c r="T22" i="62"/>
  <c r="H22" i="62" s="1"/>
  <c r="I22" i="62" s="1"/>
  <c r="J22" i="62"/>
  <c r="M22" i="62" s="1"/>
  <c r="AF22" i="62" s="1"/>
  <c r="T21" i="62"/>
  <c r="J21" i="62"/>
  <c r="M21" i="62" s="1"/>
  <c r="AF21" i="62" s="1"/>
  <c r="H21" i="62"/>
  <c r="I21" i="62" s="1"/>
  <c r="T20" i="62"/>
  <c r="J20" i="62"/>
  <c r="M20" i="62" s="1"/>
  <c r="AF20" i="62" s="1"/>
  <c r="H20" i="62"/>
  <c r="I20" i="62" s="1"/>
  <c r="T19" i="62"/>
  <c r="J19" i="62"/>
  <c r="M19" i="62" s="1"/>
  <c r="AF19" i="62" s="1"/>
  <c r="I19" i="62"/>
  <c r="H19" i="62"/>
  <c r="T18" i="62"/>
  <c r="J18" i="62"/>
  <c r="I18" i="62"/>
  <c r="H18" i="62"/>
  <c r="T17" i="62"/>
  <c r="J17" i="62"/>
  <c r="I17" i="62"/>
  <c r="H17" i="62"/>
  <c r="T16" i="62"/>
  <c r="J16" i="62"/>
  <c r="M16" i="62" s="1"/>
  <c r="I16" i="62"/>
  <c r="H16" i="62"/>
  <c r="C15" i="62"/>
  <c r="C16" i="62" s="1"/>
  <c r="C17" i="62" s="1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C73" i="62" s="1"/>
  <c r="C74" i="62" s="1"/>
  <c r="C75" i="62" s="1"/>
  <c r="C76" i="62" s="1"/>
  <c r="C77" i="62" s="1"/>
  <c r="C78" i="62" s="1"/>
  <c r="C79" i="62" s="1"/>
  <c r="C80" i="62" s="1"/>
  <c r="C81" i="62" s="1"/>
  <c r="C82" i="62" s="1"/>
  <c r="C83" i="62" s="1"/>
  <c r="C84" i="62" s="1"/>
  <c r="C85" i="62" s="1"/>
  <c r="C86" i="62" s="1"/>
  <c r="C87" i="62" s="1"/>
  <c r="C88" i="62" s="1"/>
  <c r="C89" i="62" s="1"/>
  <c r="C90" i="62" s="1"/>
  <c r="C91" i="62" s="1"/>
  <c r="C92" i="62" s="1"/>
  <c r="C93" i="62" s="1"/>
  <c r="C94" i="62" s="1"/>
  <c r="C95" i="62" s="1"/>
  <c r="C96" i="62" s="1"/>
  <c r="C97" i="62" s="1"/>
  <c r="C98" i="62" s="1"/>
  <c r="C99" i="62" s="1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C155" i="62" s="1"/>
  <c r="C156" i="62" s="1"/>
  <c r="C157" i="62" s="1"/>
  <c r="C158" i="62" s="1"/>
  <c r="C159" i="62" s="1"/>
  <c r="C160" i="62" s="1"/>
  <c r="C161" i="62" s="1"/>
  <c r="C162" i="62" s="1"/>
  <c r="C163" i="62" s="1"/>
  <c r="C164" i="62" s="1"/>
  <c r="C165" i="62" s="1"/>
  <c r="C166" i="62" s="1"/>
  <c r="C167" i="62" s="1"/>
  <c r="C168" i="62" s="1"/>
  <c r="C169" i="62" s="1"/>
  <c r="C170" i="62" s="1"/>
  <c r="C171" i="62" s="1"/>
  <c r="C172" i="62" s="1"/>
  <c r="C173" i="62" s="1"/>
  <c r="C174" i="62" s="1"/>
  <c r="C175" i="62" s="1"/>
  <c r="C176" i="62" s="1"/>
  <c r="C177" i="62" s="1"/>
  <c r="C178" i="62" s="1"/>
  <c r="F13" i="62"/>
  <c r="E13" i="62"/>
  <c r="D12" i="62"/>
  <c r="D7" i="62"/>
  <c r="F10" i="62" s="1"/>
  <c r="L3" i="62"/>
  <c r="F179" i="61"/>
  <c r="E179" i="61"/>
  <c r="D179" i="61"/>
  <c r="T178" i="61"/>
  <c r="H178" i="61" s="1"/>
  <c r="I178" i="61" s="1"/>
  <c r="J178" i="61"/>
  <c r="M178" i="61" s="1"/>
  <c r="AF178" i="61" s="1"/>
  <c r="T177" i="61"/>
  <c r="H177" i="61" s="1"/>
  <c r="I177" i="61" s="1"/>
  <c r="J177" i="61"/>
  <c r="K177" i="61" s="1"/>
  <c r="T176" i="61"/>
  <c r="J176" i="61"/>
  <c r="M176" i="61" s="1"/>
  <c r="AF176" i="61" s="1"/>
  <c r="H176" i="61"/>
  <c r="I176" i="61" s="1"/>
  <c r="T175" i="61"/>
  <c r="H175" i="61" s="1"/>
  <c r="I175" i="61" s="1"/>
  <c r="J175" i="61"/>
  <c r="T174" i="61"/>
  <c r="J174" i="61"/>
  <c r="M174" i="61" s="1"/>
  <c r="AF174" i="61" s="1"/>
  <c r="H174" i="61"/>
  <c r="I174" i="61" s="1"/>
  <c r="T173" i="61"/>
  <c r="J173" i="61"/>
  <c r="I173" i="61"/>
  <c r="H173" i="61"/>
  <c r="T172" i="61"/>
  <c r="H172" i="61" s="1"/>
  <c r="I172" i="61" s="1"/>
  <c r="J172" i="61"/>
  <c r="T171" i="61"/>
  <c r="J171" i="61"/>
  <c r="K171" i="61" s="1"/>
  <c r="H171" i="61"/>
  <c r="I171" i="61" s="1"/>
  <c r="T170" i="61"/>
  <c r="H170" i="61" s="1"/>
  <c r="I170" i="61" s="1"/>
  <c r="J170" i="61"/>
  <c r="T169" i="61"/>
  <c r="H169" i="61" s="1"/>
  <c r="I169" i="61" s="1"/>
  <c r="J169" i="61"/>
  <c r="K169" i="61" s="1"/>
  <c r="T168" i="61"/>
  <c r="J168" i="61"/>
  <c r="M168" i="61" s="1"/>
  <c r="AF168" i="61" s="1"/>
  <c r="I168" i="61"/>
  <c r="H168" i="61"/>
  <c r="T167" i="61"/>
  <c r="J167" i="61"/>
  <c r="H167" i="61"/>
  <c r="I167" i="61" s="1"/>
  <c r="T166" i="61"/>
  <c r="H166" i="61" s="1"/>
  <c r="I166" i="61" s="1"/>
  <c r="J166" i="61"/>
  <c r="M166" i="61" s="1"/>
  <c r="AF166" i="61" s="1"/>
  <c r="T165" i="61"/>
  <c r="J165" i="61"/>
  <c r="I165" i="61"/>
  <c r="H165" i="61"/>
  <c r="T164" i="61"/>
  <c r="H164" i="61" s="1"/>
  <c r="I164" i="61" s="1"/>
  <c r="J164" i="61"/>
  <c r="M164" i="61" s="1"/>
  <c r="AF164" i="61" s="1"/>
  <c r="T163" i="61"/>
  <c r="J163" i="61"/>
  <c r="H163" i="61"/>
  <c r="I163" i="61" s="1"/>
  <c r="T162" i="61"/>
  <c r="H162" i="61" s="1"/>
  <c r="I162" i="61" s="1"/>
  <c r="J162" i="61"/>
  <c r="M162" i="61" s="1"/>
  <c r="AF162" i="61" s="1"/>
  <c r="T161" i="61"/>
  <c r="H161" i="61" s="1"/>
  <c r="I161" i="61" s="1"/>
  <c r="J161" i="61"/>
  <c r="K161" i="61" s="1"/>
  <c r="T160" i="61"/>
  <c r="J160" i="61"/>
  <c r="M160" i="61" s="1"/>
  <c r="AF160" i="61" s="1"/>
  <c r="H160" i="61"/>
  <c r="I160" i="61" s="1"/>
  <c r="T159" i="61"/>
  <c r="J159" i="61"/>
  <c r="M159" i="61" s="1"/>
  <c r="AF159" i="61" s="1"/>
  <c r="H159" i="61"/>
  <c r="I159" i="61" s="1"/>
  <c r="T158" i="61"/>
  <c r="H158" i="61" s="1"/>
  <c r="I158" i="61" s="1"/>
  <c r="J158" i="61"/>
  <c r="T157" i="61"/>
  <c r="J157" i="61"/>
  <c r="I157" i="61"/>
  <c r="H157" i="61"/>
  <c r="T156" i="61"/>
  <c r="H156" i="61" s="1"/>
  <c r="I156" i="61" s="1"/>
  <c r="J156" i="61"/>
  <c r="T155" i="61"/>
  <c r="J155" i="61"/>
  <c r="K155" i="61" s="1"/>
  <c r="H155" i="61"/>
  <c r="I155" i="61" s="1"/>
  <c r="T154" i="61"/>
  <c r="H154" i="61" s="1"/>
  <c r="I154" i="61" s="1"/>
  <c r="J154" i="61"/>
  <c r="M154" i="61" s="1"/>
  <c r="AF154" i="61" s="1"/>
  <c r="T153" i="61"/>
  <c r="H153" i="61" s="1"/>
  <c r="I153" i="61" s="1"/>
  <c r="J153" i="61"/>
  <c r="K153" i="61" s="1"/>
  <c r="T152" i="61"/>
  <c r="J152" i="61"/>
  <c r="M152" i="61" s="1"/>
  <c r="AF152" i="61" s="1"/>
  <c r="I152" i="61"/>
  <c r="H152" i="61"/>
  <c r="T151" i="61"/>
  <c r="J151" i="61"/>
  <c r="H151" i="61"/>
  <c r="I151" i="61" s="1"/>
  <c r="T150" i="61"/>
  <c r="H150" i="61" s="1"/>
  <c r="I150" i="61" s="1"/>
  <c r="J150" i="61"/>
  <c r="M150" i="61" s="1"/>
  <c r="AF150" i="61" s="1"/>
  <c r="T149" i="61"/>
  <c r="J149" i="61"/>
  <c r="I149" i="61"/>
  <c r="H149" i="61"/>
  <c r="T148" i="61"/>
  <c r="H148" i="61" s="1"/>
  <c r="I148" i="61" s="1"/>
  <c r="J148" i="61"/>
  <c r="M148" i="61" s="1"/>
  <c r="AF148" i="61" s="1"/>
  <c r="T147" i="61"/>
  <c r="J147" i="61"/>
  <c r="K147" i="61" s="1"/>
  <c r="H147" i="61"/>
  <c r="I147" i="61" s="1"/>
  <c r="T146" i="61"/>
  <c r="H146" i="61" s="1"/>
  <c r="I146" i="61" s="1"/>
  <c r="J146" i="61"/>
  <c r="M146" i="61" s="1"/>
  <c r="AF146" i="61" s="1"/>
  <c r="T145" i="61"/>
  <c r="H145" i="61" s="1"/>
  <c r="I145" i="61" s="1"/>
  <c r="J145" i="61"/>
  <c r="K145" i="61" s="1"/>
  <c r="T144" i="61"/>
  <c r="J144" i="61"/>
  <c r="M144" i="61" s="1"/>
  <c r="AF144" i="61" s="1"/>
  <c r="I144" i="61"/>
  <c r="H144" i="61"/>
  <c r="T143" i="61"/>
  <c r="J143" i="61"/>
  <c r="M143" i="61" s="1"/>
  <c r="AF143" i="61" s="1"/>
  <c r="H143" i="61"/>
  <c r="I143" i="61" s="1"/>
  <c r="T142" i="61"/>
  <c r="H142" i="61" s="1"/>
  <c r="I142" i="61" s="1"/>
  <c r="J142" i="61"/>
  <c r="T141" i="61"/>
  <c r="J141" i="61"/>
  <c r="I141" i="61"/>
  <c r="H141" i="61"/>
  <c r="T140" i="61"/>
  <c r="H140" i="61" s="1"/>
  <c r="I140" i="61" s="1"/>
  <c r="J140" i="61"/>
  <c r="T139" i="61"/>
  <c r="J139" i="61"/>
  <c r="K139" i="61" s="1"/>
  <c r="H139" i="61"/>
  <c r="I139" i="61" s="1"/>
  <c r="T138" i="61"/>
  <c r="H138" i="61" s="1"/>
  <c r="I138" i="61" s="1"/>
  <c r="J138" i="61"/>
  <c r="T137" i="61"/>
  <c r="H137" i="61" s="1"/>
  <c r="I137" i="61" s="1"/>
  <c r="J137" i="61"/>
  <c r="T136" i="61"/>
  <c r="J136" i="61"/>
  <c r="M136" i="61" s="1"/>
  <c r="AF136" i="61" s="1"/>
  <c r="H136" i="61"/>
  <c r="I136" i="61" s="1"/>
  <c r="T135" i="61"/>
  <c r="J135" i="61"/>
  <c r="M135" i="61" s="1"/>
  <c r="AF135" i="61" s="1"/>
  <c r="H135" i="61"/>
  <c r="I135" i="61" s="1"/>
  <c r="T134" i="61"/>
  <c r="H134" i="61" s="1"/>
  <c r="I134" i="61" s="1"/>
  <c r="J134" i="61"/>
  <c r="M134" i="61" s="1"/>
  <c r="AF134" i="61" s="1"/>
  <c r="T133" i="61"/>
  <c r="J133" i="61"/>
  <c r="I133" i="61"/>
  <c r="H133" i="61"/>
  <c r="T132" i="61"/>
  <c r="H132" i="61" s="1"/>
  <c r="J132" i="61"/>
  <c r="M132" i="61" s="1"/>
  <c r="AF132" i="61" s="1"/>
  <c r="I132" i="61"/>
  <c r="T131" i="61"/>
  <c r="J131" i="61"/>
  <c r="H131" i="61"/>
  <c r="I131" i="61" s="1"/>
  <c r="T130" i="61"/>
  <c r="H130" i="61" s="1"/>
  <c r="I130" i="61" s="1"/>
  <c r="J130" i="61"/>
  <c r="T129" i="61"/>
  <c r="H129" i="61" s="1"/>
  <c r="I129" i="61" s="1"/>
  <c r="J129" i="61"/>
  <c r="T128" i="61"/>
  <c r="H128" i="61" s="1"/>
  <c r="I128" i="61" s="1"/>
  <c r="J128" i="61"/>
  <c r="M128" i="61" s="1"/>
  <c r="AF128" i="61" s="1"/>
  <c r="T127" i="61"/>
  <c r="J127" i="61"/>
  <c r="K127" i="61" s="1"/>
  <c r="H127" i="61"/>
  <c r="I127" i="61" s="1"/>
  <c r="T126" i="61"/>
  <c r="H126" i="61" s="1"/>
  <c r="I126" i="61" s="1"/>
  <c r="J126" i="61"/>
  <c r="T125" i="61"/>
  <c r="J125" i="61"/>
  <c r="I125" i="61"/>
  <c r="H125" i="61"/>
  <c r="T124" i="61"/>
  <c r="H124" i="61" s="1"/>
  <c r="I124" i="61" s="1"/>
  <c r="J124" i="61"/>
  <c r="K124" i="61" s="1"/>
  <c r="T123" i="61"/>
  <c r="J123" i="61"/>
  <c r="K123" i="61" s="1"/>
  <c r="H123" i="61"/>
  <c r="I123" i="61" s="1"/>
  <c r="T122" i="61"/>
  <c r="H122" i="61" s="1"/>
  <c r="I122" i="61" s="1"/>
  <c r="J122" i="61"/>
  <c r="T121" i="61"/>
  <c r="H121" i="61" s="1"/>
  <c r="I121" i="61" s="1"/>
  <c r="J121" i="61"/>
  <c r="T120" i="61"/>
  <c r="H120" i="61" s="1"/>
  <c r="I120" i="61" s="1"/>
  <c r="J120" i="61"/>
  <c r="M120" i="61" s="1"/>
  <c r="AF120" i="61" s="1"/>
  <c r="T119" i="61"/>
  <c r="J119" i="61"/>
  <c r="K119" i="61" s="1"/>
  <c r="H119" i="61"/>
  <c r="I119" i="61" s="1"/>
  <c r="T118" i="61"/>
  <c r="H118" i="61" s="1"/>
  <c r="I118" i="61" s="1"/>
  <c r="J118" i="61"/>
  <c r="M118" i="61" s="1"/>
  <c r="AF118" i="61" s="1"/>
  <c r="T117" i="61"/>
  <c r="J117" i="61"/>
  <c r="I117" i="61"/>
  <c r="H117" i="61"/>
  <c r="T116" i="61"/>
  <c r="H116" i="61" s="1"/>
  <c r="I116" i="61" s="1"/>
  <c r="J116" i="61"/>
  <c r="M116" i="61" s="1"/>
  <c r="AF116" i="61" s="1"/>
  <c r="T115" i="61"/>
  <c r="J115" i="61"/>
  <c r="K115" i="61" s="1"/>
  <c r="H115" i="61"/>
  <c r="I115" i="61" s="1"/>
  <c r="T114" i="61"/>
  <c r="H114" i="61" s="1"/>
  <c r="I114" i="61" s="1"/>
  <c r="J114" i="61"/>
  <c r="T113" i="61"/>
  <c r="H113" i="61" s="1"/>
  <c r="I113" i="61" s="1"/>
  <c r="J113" i="61"/>
  <c r="B113" i="61"/>
  <c r="T112" i="61"/>
  <c r="J112" i="61"/>
  <c r="H112" i="61"/>
  <c r="I112" i="61" s="1"/>
  <c r="T111" i="61"/>
  <c r="H111" i="61" s="1"/>
  <c r="I111" i="61" s="1"/>
  <c r="J111" i="61"/>
  <c r="K111" i="61" s="1"/>
  <c r="T110" i="61"/>
  <c r="J110" i="61"/>
  <c r="K110" i="61" s="1"/>
  <c r="H110" i="61"/>
  <c r="I110" i="61" s="1"/>
  <c r="T109" i="61"/>
  <c r="J109" i="61"/>
  <c r="I109" i="61"/>
  <c r="H109" i="61"/>
  <c r="T108" i="61"/>
  <c r="H108" i="61" s="1"/>
  <c r="I108" i="61" s="1"/>
  <c r="J108" i="61"/>
  <c r="K108" i="61" s="1"/>
  <c r="T107" i="61"/>
  <c r="J107" i="61"/>
  <c r="H107" i="61"/>
  <c r="I107" i="61" s="1"/>
  <c r="T106" i="61"/>
  <c r="J106" i="61"/>
  <c r="H106" i="61"/>
  <c r="I106" i="61" s="1"/>
  <c r="T105" i="61"/>
  <c r="H105" i="61" s="1"/>
  <c r="I105" i="61" s="1"/>
  <c r="J105" i="61"/>
  <c r="T104" i="61"/>
  <c r="H104" i="61" s="1"/>
  <c r="I104" i="61" s="1"/>
  <c r="J104" i="61"/>
  <c r="T103" i="61"/>
  <c r="J103" i="61"/>
  <c r="I103" i="61"/>
  <c r="H103" i="61"/>
  <c r="T102" i="61"/>
  <c r="H102" i="61" s="1"/>
  <c r="J102" i="61"/>
  <c r="K102" i="61" s="1"/>
  <c r="I102" i="61"/>
  <c r="T101" i="61"/>
  <c r="H101" i="61" s="1"/>
  <c r="I101" i="61" s="1"/>
  <c r="J101" i="61"/>
  <c r="K101" i="61" s="1"/>
  <c r="T100" i="61"/>
  <c r="J100" i="61"/>
  <c r="H100" i="61"/>
  <c r="I100" i="61" s="1"/>
  <c r="T99" i="61"/>
  <c r="H99" i="61" s="1"/>
  <c r="I99" i="61" s="1"/>
  <c r="J99" i="61"/>
  <c r="M99" i="61" s="1"/>
  <c r="AF99" i="61" s="1"/>
  <c r="T98" i="61"/>
  <c r="J98" i="61"/>
  <c r="M98" i="61" s="1"/>
  <c r="AF98" i="61" s="1"/>
  <c r="H98" i="61"/>
  <c r="I98" i="61" s="1"/>
  <c r="T97" i="61"/>
  <c r="J97" i="61"/>
  <c r="M97" i="61" s="1"/>
  <c r="AF97" i="61" s="1"/>
  <c r="H97" i="61"/>
  <c r="I97" i="61" s="1"/>
  <c r="T96" i="61"/>
  <c r="H96" i="61" s="1"/>
  <c r="I96" i="61" s="1"/>
  <c r="J96" i="61"/>
  <c r="M96" i="61" s="1"/>
  <c r="AF96" i="61" s="1"/>
  <c r="T95" i="61"/>
  <c r="J95" i="61"/>
  <c r="K95" i="61" s="1"/>
  <c r="I95" i="61"/>
  <c r="H95" i="61"/>
  <c r="T94" i="61"/>
  <c r="H94" i="61" s="1"/>
  <c r="I94" i="61" s="1"/>
  <c r="J94" i="61"/>
  <c r="T93" i="61"/>
  <c r="H93" i="61" s="1"/>
  <c r="I93" i="61" s="1"/>
  <c r="J93" i="61"/>
  <c r="K93" i="61" s="1"/>
  <c r="T92" i="61"/>
  <c r="J92" i="61"/>
  <c r="H92" i="61"/>
  <c r="I92" i="61" s="1"/>
  <c r="T91" i="61"/>
  <c r="H91" i="61" s="1"/>
  <c r="I91" i="61" s="1"/>
  <c r="J91" i="61"/>
  <c r="M91" i="61" s="1"/>
  <c r="AF91" i="61" s="1"/>
  <c r="T90" i="61"/>
  <c r="J90" i="61"/>
  <c r="H90" i="61"/>
  <c r="I90" i="61" s="1"/>
  <c r="T89" i="61"/>
  <c r="J89" i="61"/>
  <c r="H89" i="61"/>
  <c r="I89" i="61" s="1"/>
  <c r="T88" i="61"/>
  <c r="H88" i="61" s="1"/>
  <c r="J88" i="61"/>
  <c r="M88" i="61" s="1"/>
  <c r="AF88" i="61" s="1"/>
  <c r="I88" i="61"/>
  <c r="T87" i="61"/>
  <c r="J87" i="61"/>
  <c r="I87" i="61"/>
  <c r="H87" i="61"/>
  <c r="T86" i="61"/>
  <c r="J86" i="61"/>
  <c r="I86" i="61"/>
  <c r="H86" i="61"/>
  <c r="T85" i="61"/>
  <c r="H85" i="61" s="1"/>
  <c r="I85" i="61" s="1"/>
  <c r="J85" i="61"/>
  <c r="K85" i="61" s="1"/>
  <c r="T84" i="61"/>
  <c r="H84" i="61" s="1"/>
  <c r="I84" i="61" s="1"/>
  <c r="J84" i="61"/>
  <c r="T83" i="61"/>
  <c r="J83" i="61"/>
  <c r="M83" i="61" s="1"/>
  <c r="AF83" i="61" s="1"/>
  <c r="H83" i="61"/>
  <c r="I83" i="61" s="1"/>
  <c r="T82" i="61"/>
  <c r="J82" i="61"/>
  <c r="K82" i="61" s="1"/>
  <c r="H82" i="61"/>
  <c r="I82" i="61" s="1"/>
  <c r="T81" i="61"/>
  <c r="J81" i="61"/>
  <c r="H81" i="61"/>
  <c r="I81" i="61" s="1"/>
  <c r="T80" i="61"/>
  <c r="H80" i="61" s="1"/>
  <c r="I80" i="61" s="1"/>
  <c r="J80" i="61"/>
  <c r="T79" i="61"/>
  <c r="J79" i="61"/>
  <c r="K79" i="61" s="1"/>
  <c r="I79" i="61"/>
  <c r="H79" i="61"/>
  <c r="T78" i="61"/>
  <c r="J78" i="61"/>
  <c r="K78" i="61" s="1"/>
  <c r="I78" i="61"/>
  <c r="H78" i="61"/>
  <c r="T77" i="61"/>
  <c r="H77" i="61" s="1"/>
  <c r="I77" i="61" s="1"/>
  <c r="J77" i="61"/>
  <c r="K77" i="61" s="1"/>
  <c r="T76" i="61"/>
  <c r="H76" i="61" s="1"/>
  <c r="I76" i="61" s="1"/>
  <c r="J76" i="61"/>
  <c r="T75" i="61"/>
  <c r="J75" i="61"/>
  <c r="H75" i="61"/>
  <c r="I75" i="61" s="1"/>
  <c r="T74" i="61"/>
  <c r="H74" i="61" s="1"/>
  <c r="I74" i="61" s="1"/>
  <c r="J74" i="61"/>
  <c r="K74" i="61" s="1"/>
  <c r="T73" i="61"/>
  <c r="J73" i="61"/>
  <c r="M73" i="61" s="1"/>
  <c r="AF73" i="61" s="1"/>
  <c r="I73" i="61"/>
  <c r="H73" i="61"/>
  <c r="T72" i="61"/>
  <c r="H72" i="61" s="1"/>
  <c r="J72" i="61"/>
  <c r="K72" i="61" s="1"/>
  <c r="I72" i="61"/>
  <c r="T71" i="61"/>
  <c r="H71" i="61" s="1"/>
  <c r="J71" i="61"/>
  <c r="K71" i="61" s="1"/>
  <c r="I71" i="61"/>
  <c r="T70" i="61"/>
  <c r="J70" i="61"/>
  <c r="I70" i="61"/>
  <c r="H70" i="61"/>
  <c r="T69" i="61"/>
  <c r="H69" i="61" s="1"/>
  <c r="I69" i="61" s="1"/>
  <c r="J69" i="61"/>
  <c r="M69" i="61" s="1"/>
  <c r="AF69" i="61" s="1"/>
  <c r="T68" i="61"/>
  <c r="H68" i="61" s="1"/>
  <c r="I68" i="61" s="1"/>
  <c r="J68" i="61"/>
  <c r="T67" i="61"/>
  <c r="J67" i="61"/>
  <c r="M67" i="61" s="1"/>
  <c r="AF67" i="61" s="1"/>
  <c r="I67" i="61"/>
  <c r="H67" i="61"/>
  <c r="T66" i="61"/>
  <c r="H66" i="61" s="1"/>
  <c r="I66" i="61" s="1"/>
  <c r="J66" i="61"/>
  <c r="K66" i="61" s="1"/>
  <c r="T65" i="61"/>
  <c r="J65" i="61"/>
  <c r="M65" i="61" s="1"/>
  <c r="AF65" i="61" s="1"/>
  <c r="H65" i="61"/>
  <c r="I65" i="61" s="1"/>
  <c r="T64" i="61"/>
  <c r="H64" i="61" s="1"/>
  <c r="J64" i="61"/>
  <c r="M64" i="61" s="1"/>
  <c r="AF64" i="61" s="1"/>
  <c r="I64" i="61"/>
  <c r="T63" i="61"/>
  <c r="H63" i="61" s="1"/>
  <c r="J63" i="61"/>
  <c r="K63" i="61" s="1"/>
  <c r="I63" i="61"/>
  <c r="T62" i="61"/>
  <c r="J62" i="61"/>
  <c r="K62" i="61" s="1"/>
  <c r="I62" i="61"/>
  <c r="H62" i="61"/>
  <c r="T61" i="61"/>
  <c r="H61" i="61" s="1"/>
  <c r="I61" i="61" s="1"/>
  <c r="J61" i="61"/>
  <c r="K61" i="61" s="1"/>
  <c r="T60" i="61"/>
  <c r="H60" i="61" s="1"/>
  <c r="I60" i="61" s="1"/>
  <c r="J60" i="61"/>
  <c r="T59" i="61"/>
  <c r="H59" i="61" s="1"/>
  <c r="I59" i="61" s="1"/>
  <c r="J59" i="61"/>
  <c r="K59" i="61" s="1"/>
  <c r="T58" i="61"/>
  <c r="H58" i="61" s="1"/>
  <c r="I58" i="61" s="1"/>
  <c r="J58" i="61"/>
  <c r="K58" i="61" s="1"/>
  <c r="T57" i="61"/>
  <c r="J57" i="61"/>
  <c r="M57" i="61" s="1"/>
  <c r="AF57" i="61" s="1"/>
  <c r="I57" i="61"/>
  <c r="H57" i="61"/>
  <c r="T56" i="61"/>
  <c r="H56" i="61" s="1"/>
  <c r="I56" i="61" s="1"/>
  <c r="J56" i="61"/>
  <c r="T55" i="61"/>
  <c r="J55" i="61"/>
  <c r="K55" i="61" s="1"/>
  <c r="H55" i="61"/>
  <c r="I55" i="61" s="1"/>
  <c r="T54" i="61"/>
  <c r="J54" i="61"/>
  <c r="M54" i="61" s="1"/>
  <c r="AF54" i="61" s="1"/>
  <c r="I54" i="61"/>
  <c r="H54" i="61"/>
  <c r="T53" i="61"/>
  <c r="J53" i="61"/>
  <c r="M53" i="61" s="1"/>
  <c r="AF53" i="61" s="1"/>
  <c r="H53" i="61"/>
  <c r="I53" i="61" s="1"/>
  <c r="T52" i="61"/>
  <c r="H52" i="61" s="1"/>
  <c r="I52" i="61" s="1"/>
  <c r="J52" i="61"/>
  <c r="M52" i="61" s="1"/>
  <c r="AF52" i="61" s="1"/>
  <c r="T51" i="61"/>
  <c r="J51" i="61"/>
  <c r="M51" i="61" s="1"/>
  <c r="AF51" i="61" s="1"/>
  <c r="I51" i="61"/>
  <c r="H51" i="61"/>
  <c r="T50" i="61"/>
  <c r="J50" i="61"/>
  <c r="K50" i="61" s="1"/>
  <c r="H50" i="61"/>
  <c r="I50" i="61" s="1"/>
  <c r="T49" i="61"/>
  <c r="J49" i="61"/>
  <c r="K49" i="61" s="1"/>
  <c r="I49" i="61"/>
  <c r="H49" i="61"/>
  <c r="T48" i="61"/>
  <c r="H48" i="61" s="1"/>
  <c r="I48" i="61" s="1"/>
  <c r="J48" i="61"/>
  <c r="M48" i="61" s="1"/>
  <c r="AF48" i="61" s="1"/>
  <c r="T47" i="61"/>
  <c r="J47" i="61"/>
  <c r="M47" i="61" s="1"/>
  <c r="AF47" i="61" s="1"/>
  <c r="H47" i="61"/>
  <c r="I47" i="61" s="1"/>
  <c r="T46" i="61"/>
  <c r="H46" i="61" s="1"/>
  <c r="I46" i="61" s="1"/>
  <c r="J46" i="61"/>
  <c r="K46" i="61" s="1"/>
  <c r="T45" i="61"/>
  <c r="J45" i="61"/>
  <c r="M45" i="61" s="1"/>
  <c r="AF45" i="61" s="1"/>
  <c r="I45" i="61"/>
  <c r="H45" i="61"/>
  <c r="T44" i="61"/>
  <c r="H44" i="61" s="1"/>
  <c r="J44" i="61"/>
  <c r="M44" i="61" s="1"/>
  <c r="AF44" i="61" s="1"/>
  <c r="I44" i="61"/>
  <c r="T43" i="61"/>
  <c r="H43" i="61" s="1"/>
  <c r="I43" i="61" s="1"/>
  <c r="J43" i="61"/>
  <c r="K43" i="61" s="1"/>
  <c r="T42" i="61"/>
  <c r="J42" i="61"/>
  <c r="M42" i="61" s="1"/>
  <c r="AF42" i="61" s="1"/>
  <c r="H42" i="61"/>
  <c r="I42" i="61" s="1"/>
  <c r="T41" i="61"/>
  <c r="J41" i="61"/>
  <c r="H41" i="61"/>
  <c r="I41" i="61" s="1"/>
  <c r="T40" i="61"/>
  <c r="H40" i="61" s="1"/>
  <c r="I40" i="61" s="1"/>
  <c r="J40" i="61"/>
  <c r="M40" i="61" s="1"/>
  <c r="AF40" i="61" s="1"/>
  <c r="T39" i="61"/>
  <c r="J39" i="61"/>
  <c r="K39" i="61" s="1"/>
  <c r="H39" i="61"/>
  <c r="I39" i="61" s="1"/>
  <c r="T38" i="61"/>
  <c r="H38" i="61" s="1"/>
  <c r="I38" i="61" s="1"/>
  <c r="J38" i="61"/>
  <c r="M38" i="61" s="1"/>
  <c r="AF38" i="61" s="1"/>
  <c r="T37" i="61"/>
  <c r="J37" i="61"/>
  <c r="K37" i="61" s="1"/>
  <c r="I37" i="61"/>
  <c r="H37" i="61"/>
  <c r="T36" i="61"/>
  <c r="H36" i="61" s="1"/>
  <c r="J36" i="61"/>
  <c r="M36" i="61" s="1"/>
  <c r="AF36" i="61" s="1"/>
  <c r="I36" i="61"/>
  <c r="T35" i="61"/>
  <c r="H35" i="61" s="1"/>
  <c r="I35" i="61" s="1"/>
  <c r="J35" i="61"/>
  <c r="K35" i="61" s="1"/>
  <c r="T34" i="61"/>
  <c r="J34" i="61"/>
  <c r="M34" i="61" s="1"/>
  <c r="AF34" i="61" s="1"/>
  <c r="H34" i="61"/>
  <c r="I34" i="61" s="1"/>
  <c r="T33" i="61"/>
  <c r="J33" i="61"/>
  <c r="H33" i="61"/>
  <c r="I33" i="61" s="1"/>
  <c r="T32" i="61"/>
  <c r="H32" i="61" s="1"/>
  <c r="I32" i="61" s="1"/>
  <c r="J32" i="61"/>
  <c r="M32" i="61" s="1"/>
  <c r="AF32" i="61" s="1"/>
  <c r="T31" i="61"/>
  <c r="J31" i="61"/>
  <c r="H31" i="61"/>
  <c r="I31" i="61" s="1"/>
  <c r="T30" i="61"/>
  <c r="H30" i="61" s="1"/>
  <c r="I30" i="61" s="1"/>
  <c r="J30" i="61"/>
  <c r="M30" i="61" s="1"/>
  <c r="AF30" i="61" s="1"/>
  <c r="T29" i="61"/>
  <c r="J29" i="61"/>
  <c r="K29" i="61" s="1"/>
  <c r="I29" i="61"/>
  <c r="H29" i="61"/>
  <c r="T28" i="61"/>
  <c r="H28" i="61" s="1"/>
  <c r="I28" i="61" s="1"/>
  <c r="J28" i="61"/>
  <c r="M28" i="61" s="1"/>
  <c r="AF28" i="61" s="1"/>
  <c r="T27" i="61"/>
  <c r="H27" i="61" s="1"/>
  <c r="I27" i="61" s="1"/>
  <c r="J27" i="61"/>
  <c r="T26" i="61"/>
  <c r="J26" i="61"/>
  <c r="M26" i="61" s="1"/>
  <c r="AF26" i="61" s="1"/>
  <c r="H26" i="61"/>
  <c r="I26" i="61" s="1"/>
  <c r="T25" i="61"/>
  <c r="J25" i="61"/>
  <c r="H25" i="61"/>
  <c r="I25" i="61" s="1"/>
  <c r="T24" i="61"/>
  <c r="H24" i="61" s="1"/>
  <c r="I24" i="61" s="1"/>
  <c r="J24" i="61"/>
  <c r="K24" i="61" s="1"/>
  <c r="T23" i="61"/>
  <c r="J23" i="61"/>
  <c r="M23" i="61" s="1"/>
  <c r="AF23" i="61" s="1"/>
  <c r="H23" i="61"/>
  <c r="I23" i="61" s="1"/>
  <c r="T22" i="61"/>
  <c r="H22" i="61" s="1"/>
  <c r="I22" i="61" s="1"/>
  <c r="J22" i="61"/>
  <c r="K22" i="61" s="1"/>
  <c r="T21" i="61"/>
  <c r="H21" i="61" s="1"/>
  <c r="I21" i="61" s="1"/>
  <c r="J21" i="61"/>
  <c r="K21" i="61" s="1"/>
  <c r="T20" i="61"/>
  <c r="H20" i="61" s="1"/>
  <c r="J20" i="61"/>
  <c r="M20" i="61" s="1"/>
  <c r="AF20" i="61" s="1"/>
  <c r="I20" i="61"/>
  <c r="T19" i="61"/>
  <c r="H19" i="61" s="1"/>
  <c r="I19" i="61" s="1"/>
  <c r="J19" i="61"/>
  <c r="K19" i="61" s="1"/>
  <c r="T18" i="61"/>
  <c r="J18" i="61"/>
  <c r="M18" i="61" s="1"/>
  <c r="AF18" i="61" s="1"/>
  <c r="H18" i="61"/>
  <c r="I18" i="61" s="1"/>
  <c r="T17" i="61"/>
  <c r="J17" i="61"/>
  <c r="H17" i="61"/>
  <c r="I17" i="61" s="1"/>
  <c r="T16" i="61"/>
  <c r="H16" i="61" s="1"/>
  <c r="J16" i="61"/>
  <c r="C15" i="61"/>
  <c r="C16" i="61" s="1"/>
  <c r="C17" i="61" s="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C73" i="61" s="1"/>
  <c r="C74" i="61" s="1"/>
  <c r="C75" i="61" s="1"/>
  <c r="C76" i="61" s="1"/>
  <c r="C77" i="61" s="1"/>
  <c r="C78" i="61" s="1"/>
  <c r="C79" i="61" s="1"/>
  <c r="C80" i="61" s="1"/>
  <c r="C81" i="61" s="1"/>
  <c r="C82" i="61" s="1"/>
  <c r="C83" i="61" s="1"/>
  <c r="C84" i="61" s="1"/>
  <c r="C85" i="61" s="1"/>
  <c r="C86" i="61" s="1"/>
  <c r="C87" i="61" s="1"/>
  <c r="C88" i="61" s="1"/>
  <c r="C89" i="61" s="1"/>
  <c r="C90" i="61" s="1"/>
  <c r="C91" i="61" s="1"/>
  <c r="C92" i="61" s="1"/>
  <c r="C93" i="61" s="1"/>
  <c r="C94" i="61" s="1"/>
  <c r="C95" i="61" s="1"/>
  <c r="C96" i="61" s="1"/>
  <c r="C97" i="61" s="1"/>
  <c r="C98" i="61" s="1"/>
  <c r="C99" i="61" s="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C155" i="61" s="1"/>
  <c r="C156" i="61" s="1"/>
  <c r="C157" i="61" s="1"/>
  <c r="C158" i="61" s="1"/>
  <c r="C159" i="61" s="1"/>
  <c r="C160" i="61" s="1"/>
  <c r="C161" i="61" s="1"/>
  <c r="C162" i="61" s="1"/>
  <c r="C163" i="61" s="1"/>
  <c r="C164" i="61" s="1"/>
  <c r="C165" i="61" s="1"/>
  <c r="C166" i="61" s="1"/>
  <c r="C167" i="61" s="1"/>
  <c r="C168" i="61" s="1"/>
  <c r="C169" i="61" s="1"/>
  <c r="C170" i="61" s="1"/>
  <c r="C171" i="61" s="1"/>
  <c r="C172" i="61" s="1"/>
  <c r="C173" i="61" s="1"/>
  <c r="C174" i="61" s="1"/>
  <c r="C175" i="61" s="1"/>
  <c r="C176" i="61" s="1"/>
  <c r="C177" i="61" s="1"/>
  <c r="C178" i="61" s="1"/>
  <c r="F13" i="61"/>
  <c r="E13" i="61"/>
  <c r="D12" i="61"/>
  <c r="D7" i="61"/>
  <c r="I10" i="61" s="1"/>
  <c r="L3" i="61"/>
  <c r="F179" i="60"/>
  <c r="E179" i="60"/>
  <c r="D179" i="60"/>
  <c r="T178" i="60"/>
  <c r="J178" i="60"/>
  <c r="H178" i="60"/>
  <c r="I178" i="60" s="1"/>
  <c r="T177" i="60"/>
  <c r="H177" i="60" s="1"/>
  <c r="I177" i="60" s="1"/>
  <c r="J177" i="60"/>
  <c r="K177" i="60" s="1"/>
  <c r="T176" i="60"/>
  <c r="J176" i="60"/>
  <c r="M176" i="60" s="1"/>
  <c r="AF176" i="60" s="1"/>
  <c r="H176" i="60"/>
  <c r="I176" i="60" s="1"/>
  <c r="T175" i="60"/>
  <c r="J175" i="60"/>
  <c r="M175" i="60" s="1"/>
  <c r="AF175" i="60" s="1"/>
  <c r="H175" i="60"/>
  <c r="I175" i="60" s="1"/>
  <c r="T174" i="60"/>
  <c r="J174" i="60"/>
  <c r="M174" i="60" s="1"/>
  <c r="AF174" i="60" s="1"/>
  <c r="I174" i="60"/>
  <c r="H174" i="60"/>
  <c r="T173" i="60"/>
  <c r="H173" i="60" s="1"/>
  <c r="I173" i="60" s="1"/>
  <c r="J173" i="60"/>
  <c r="M173" i="60" s="1"/>
  <c r="AF173" i="60" s="1"/>
  <c r="T172" i="60"/>
  <c r="H172" i="60" s="1"/>
  <c r="I172" i="60" s="1"/>
  <c r="J172" i="60"/>
  <c r="K172" i="60" s="1"/>
  <c r="T171" i="60"/>
  <c r="J171" i="60"/>
  <c r="K171" i="60" s="1"/>
  <c r="H171" i="60"/>
  <c r="I171" i="60" s="1"/>
  <c r="T170" i="60"/>
  <c r="J170" i="60"/>
  <c r="H170" i="60"/>
  <c r="I170" i="60" s="1"/>
  <c r="T169" i="60"/>
  <c r="H169" i="60" s="1"/>
  <c r="I169" i="60" s="1"/>
  <c r="J169" i="60"/>
  <c r="K169" i="60" s="1"/>
  <c r="T168" i="60"/>
  <c r="J168" i="60"/>
  <c r="H168" i="60"/>
  <c r="I168" i="60" s="1"/>
  <c r="T167" i="60"/>
  <c r="J167" i="60"/>
  <c r="K167" i="60" s="1"/>
  <c r="H167" i="60"/>
  <c r="I167" i="60" s="1"/>
  <c r="T166" i="60"/>
  <c r="J166" i="60"/>
  <c r="M166" i="60" s="1"/>
  <c r="AF166" i="60" s="1"/>
  <c r="I166" i="60"/>
  <c r="H166" i="60"/>
  <c r="T165" i="60"/>
  <c r="H165" i="60" s="1"/>
  <c r="I165" i="60" s="1"/>
  <c r="J165" i="60"/>
  <c r="M165" i="60" s="1"/>
  <c r="AF165" i="60" s="1"/>
  <c r="T164" i="60"/>
  <c r="H164" i="60" s="1"/>
  <c r="I164" i="60" s="1"/>
  <c r="J164" i="60"/>
  <c r="T163" i="60"/>
  <c r="J163" i="60"/>
  <c r="M163" i="60" s="1"/>
  <c r="AF163" i="60" s="1"/>
  <c r="H163" i="60"/>
  <c r="I163" i="60" s="1"/>
  <c r="T162" i="60"/>
  <c r="J162" i="60"/>
  <c r="H162" i="60"/>
  <c r="I162" i="60" s="1"/>
  <c r="T161" i="60"/>
  <c r="H161" i="60" s="1"/>
  <c r="I161" i="60" s="1"/>
  <c r="J161" i="60"/>
  <c r="K161" i="60" s="1"/>
  <c r="T160" i="60"/>
  <c r="J160" i="60"/>
  <c r="K160" i="60" s="1"/>
  <c r="H160" i="60"/>
  <c r="I160" i="60" s="1"/>
  <c r="T159" i="60"/>
  <c r="J159" i="60"/>
  <c r="K159" i="60" s="1"/>
  <c r="H159" i="60"/>
  <c r="I159" i="60" s="1"/>
  <c r="T158" i="60"/>
  <c r="J158" i="60"/>
  <c r="I158" i="60"/>
  <c r="H158" i="60"/>
  <c r="T157" i="60"/>
  <c r="H157" i="60" s="1"/>
  <c r="I157" i="60" s="1"/>
  <c r="J157" i="60"/>
  <c r="M157" i="60" s="1"/>
  <c r="AF157" i="60" s="1"/>
  <c r="T156" i="60"/>
  <c r="H156" i="60" s="1"/>
  <c r="I156" i="60" s="1"/>
  <c r="J156" i="60"/>
  <c r="K156" i="60" s="1"/>
  <c r="T155" i="60"/>
  <c r="J155" i="60"/>
  <c r="H155" i="60"/>
  <c r="I155" i="60" s="1"/>
  <c r="T154" i="60"/>
  <c r="J154" i="60"/>
  <c r="H154" i="60"/>
  <c r="I154" i="60" s="1"/>
  <c r="T153" i="60"/>
  <c r="H153" i="60" s="1"/>
  <c r="I153" i="60" s="1"/>
  <c r="J153" i="60"/>
  <c r="K153" i="60" s="1"/>
  <c r="T152" i="60"/>
  <c r="J152" i="60"/>
  <c r="K152" i="60" s="1"/>
  <c r="H152" i="60"/>
  <c r="I152" i="60" s="1"/>
  <c r="T151" i="60"/>
  <c r="J151" i="60"/>
  <c r="H151" i="60"/>
  <c r="I151" i="60" s="1"/>
  <c r="T150" i="60"/>
  <c r="J150" i="60"/>
  <c r="M150" i="60" s="1"/>
  <c r="AF150" i="60" s="1"/>
  <c r="I150" i="60"/>
  <c r="H150" i="60"/>
  <c r="T149" i="60"/>
  <c r="H149" i="60" s="1"/>
  <c r="I149" i="60" s="1"/>
  <c r="J149" i="60"/>
  <c r="M149" i="60" s="1"/>
  <c r="AF149" i="60" s="1"/>
  <c r="T148" i="60"/>
  <c r="J148" i="60"/>
  <c r="K148" i="60" s="1"/>
  <c r="I148" i="60"/>
  <c r="H148" i="60"/>
  <c r="T147" i="60"/>
  <c r="J147" i="60"/>
  <c r="K147" i="60" s="1"/>
  <c r="H147" i="60"/>
  <c r="I147" i="60" s="1"/>
  <c r="T146" i="60"/>
  <c r="J146" i="60"/>
  <c r="M146" i="60" s="1"/>
  <c r="AF146" i="60" s="1"/>
  <c r="H146" i="60"/>
  <c r="I146" i="60" s="1"/>
  <c r="T145" i="60"/>
  <c r="H145" i="60" s="1"/>
  <c r="J145" i="60"/>
  <c r="I145" i="60"/>
  <c r="T144" i="60"/>
  <c r="J144" i="60"/>
  <c r="K144" i="60" s="1"/>
  <c r="H144" i="60"/>
  <c r="I144" i="60" s="1"/>
  <c r="T143" i="60"/>
  <c r="J143" i="60"/>
  <c r="K143" i="60" s="1"/>
  <c r="H143" i="60"/>
  <c r="I143" i="60" s="1"/>
  <c r="T142" i="60"/>
  <c r="J142" i="60"/>
  <c r="M142" i="60" s="1"/>
  <c r="AF142" i="60" s="1"/>
  <c r="I142" i="60"/>
  <c r="H142" i="60"/>
  <c r="T141" i="60"/>
  <c r="H141" i="60" s="1"/>
  <c r="J141" i="60"/>
  <c r="I141" i="60"/>
  <c r="T140" i="60"/>
  <c r="J140" i="60"/>
  <c r="K140" i="60" s="1"/>
  <c r="H140" i="60"/>
  <c r="I140" i="60" s="1"/>
  <c r="T139" i="60"/>
  <c r="J139" i="60"/>
  <c r="M139" i="60" s="1"/>
  <c r="AF139" i="60" s="1"/>
  <c r="H139" i="60"/>
  <c r="I139" i="60" s="1"/>
  <c r="T138" i="60"/>
  <c r="J138" i="60"/>
  <c r="M138" i="60" s="1"/>
  <c r="AF138" i="60" s="1"/>
  <c r="H138" i="60"/>
  <c r="I138" i="60" s="1"/>
  <c r="T137" i="60"/>
  <c r="H137" i="60" s="1"/>
  <c r="J137" i="60"/>
  <c r="M137" i="60" s="1"/>
  <c r="AF137" i="60" s="1"/>
  <c r="I137" i="60"/>
  <c r="T136" i="60"/>
  <c r="H136" i="60" s="1"/>
  <c r="I136" i="60" s="1"/>
  <c r="J136" i="60"/>
  <c r="M136" i="60" s="1"/>
  <c r="AF136" i="60" s="1"/>
  <c r="T135" i="60"/>
  <c r="J135" i="60"/>
  <c r="M135" i="60" s="1"/>
  <c r="AF135" i="60" s="1"/>
  <c r="H135" i="60"/>
  <c r="I135" i="60" s="1"/>
  <c r="T134" i="60"/>
  <c r="J134" i="60"/>
  <c r="M134" i="60" s="1"/>
  <c r="AF134" i="60" s="1"/>
  <c r="I134" i="60"/>
  <c r="H134" i="60"/>
  <c r="T133" i="60"/>
  <c r="H133" i="60" s="1"/>
  <c r="J133" i="60"/>
  <c r="I133" i="60"/>
  <c r="T132" i="60"/>
  <c r="J132" i="60"/>
  <c r="K132" i="60" s="1"/>
  <c r="H132" i="60"/>
  <c r="I132" i="60" s="1"/>
  <c r="T131" i="60"/>
  <c r="J131" i="60"/>
  <c r="M131" i="60" s="1"/>
  <c r="AF131" i="60" s="1"/>
  <c r="H131" i="60"/>
  <c r="I131" i="60" s="1"/>
  <c r="T130" i="60"/>
  <c r="J130" i="60"/>
  <c r="M130" i="60" s="1"/>
  <c r="AF130" i="60" s="1"/>
  <c r="H130" i="60"/>
  <c r="I130" i="60" s="1"/>
  <c r="T129" i="60"/>
  <c r="H129" i="60" s="1"/>
  <c r="J129" i="60"/>
  <c r="M129" i="60" s="1"/>
  <c r="AF129" i="60" s="1"/>
  <c r="I129" i="60"/>
  <c r="T128" i="60"/>
  <c r="H128" i="60" s="1"/>
  <c r="I128" i="60" s="1"/>
  <c r="J128" i="60"/>
  <c r="K128" i="60" s="1"/>
  <c r="T127" i="60"/>
  <c r="J127" i="60"/>
  <c r="M127" i="60" s="1"/>
  <c r="AF127" i="60" s="1"/>
  <c r="H127" i="60"/>
  <c r="I127" i="60" s="1"/>
  <c r="T126" i="60"/>
  <c r="J126" i="60"/>
  <c r="M126" i="60" s="1"/>
  <c r="AF126" i="60" s="1"/>
  <c r="I126" i="60"/>
  <c r="H126" i="60"/>
  <c r="T125" i="60"/>
  <c r="H125" i="60" s="1"/>
  <c r="J125" i="60"/>
  <c r="I125" i="60"/>
  <c r="T124" i="60"/>
  <c r="J124" i="60"/>
  <c r="K124" i="60" s="1"/>
  <c r="H124" i="60"/>
  <c r="I124" i="60" s="1"/>
  <c r="T123" i="60"/>
  <c r="J123" i="60"/>
  <c r="M123" i="60" s="1"/>
  <c r="AF123" i="60" s="1"/>
  <c r="H123" i="60"/>
  <c r="I123" i="60" s="1"/>
  <c r="T122" i="60"/>
  <c r="J122" i="60"/>
  <c r="M122" i="60" s="1"/>
  <c r="AF122" i="60" s="1"/>
  <c r="H122" i="60"/>
  <c r="I122" i="60" s="1"/>
  <c r="T121" i="60"/>
  <c r="J121" i="60"/>
  <c r="M121" i="60" s="1"/>
  <c r="AF121" i="60" s="1"/>
  <c r="H121" i="60"/>
  <c r="I121" i="60" s="1"/>
  <c r="T120" i="60"/>
  <c r="J120" i="60"/>
  <c r="M120" i="60" s="1"/>
  <c r="AF120" i="60" s="1"/>
  <c r="H120" i="60"/>
  <c r="I120" i="60" s="1"/>
  <c r="T119" i="60"/>
  <c r="J119" i="60"/>
  <c r="M119" i="60" s="1"/>
  <c r="AF119" i="60" s="1"/>
  <c r="I119" i="60"/>
  <c r="H119" i="60"/>
  <c r="T118" i="60"/>
  <c r="H118" i="60" s="1"/>
  <c r="I118" i="60" s="1"/>
  <c r="J118" i="60"/>
  <c r="M118" i="60" s="1"/>
  <c r="AF118" i="60" s="1"/>
  <c r="T117" i="60"/>
  <c r="H117" i="60" s="1"/>
  <c r="I117" i="60" s="1"/>
  <c r="J117" i="60"/>
  <c r="K117" i="60" s="1"/>
  <c r="T116" i="60"/>
  <c r="H116" i="60" s="1"/>
  <c r="I116" i="60" s="1"/>
  <c r="J116" i="60"/>
  <c r="T115" i="60"/>
  <c r="H115" i="60" s="1"/>
  <c r="I115" i="60" s="1"/>
  <c r="J115" i="60"/>
  <c r="M115" i="60" s="1"/>
  <c r="AF115" i="60" s="1"/>
  <c r="T114" i="60"/>
  <c r="H114" i="60" s="1"/>
  <c r="I114" i="60" s="1"/>
  <c r="J114" i="60"/>
  <c r="M114" i="60" s="1"/>
  <c r="AF114" i="60" s="1"/>
  <c r="T113" i="60"/>
  <c r="J113" i="60"/>
  <c r="M113" i="60" s="1"/>
  <c r="AF113" i="60" s="1"/>
  <c r="H113" i="60"/>
  <c r="I113" i="60" s="1"/>
  <c r="B113" i="60"/>
  <c r="T112" i="60"/>
  <c r="H112" i="60" s="1"/>
  <c r="J112" i="60"/>
  <c r="K112" i="60" s="1"/>
  <c r="I112" i="60"/>
  <c r="T111" i="60"/>
  <c r="J111" i="60"/>
  <c r="K111" i="60" s="1"/>
  <c r="I111" i="60"/>
  <c r="H111" i="60"/>
  <c r="T110" i="60"/>
  <c r="J110" i="60"/>
  <c r="K110" i="60" s="1"/>
  <c r="H110" i="60"/>
  <c r="I110" i="60" s="1"/>
  <c r="T109" i="60"/>
  <c r="H109" i="60" s="1"/>
  <c r="I109" i="60" s="1"/>
  <c r="J109" i="60"/>
  <c r="M109" i="60" s="1"/>
  <c r="AF109" i="60" s="1"/>
  <c r="T108" i="60"/>
  <c r="H108" i="60" s="1"/>
  <c r="I108" i="60" s="1"/>
  <c r="J108" i="60"/>
  <c r="M108" i="60" s="1"/>
  <c r="AF108" i="60" s="1"/>
  <c r="T107" i="60"/>
  <c r="H107" i="60" s="1"/>
  <c r="I107" i="60" s="1"/>
  <c r="J107" i="60"/>
  <c r="M107" i="60" s="1"/>
  <c r="AF107" i="60" s="1"/>
  <c r="T106" i="60"/>
  <c r="J106" i="60"/>
  <c r="M106" i="60" s="1"/>
  <c r="AF106" i="60" s="1"/>
  <c r="I106" i="60"/>
  <c r="H106" i="60"/>
  <c r="T105" i="60"/>
  <c r="H105" i="60" s="1"/>
  <c r="I105" i="60" s="1"/>
  <c r="J105" i="60"/>
  <c r="M105" i="60" s="1"/>
  <c r="AF105" i="60" s="1"/>
  <c r="T104" i="60"/>
  <c r="H104" i="60" s="1"/>
  <c r="J104" i="60"/>
  <c r="K104" i="60" s="1"/>
  <c r="I104" i="60"/>
  <c r="T103" i="60"/>
  <c r="H103" i="60" s="1"/>
  <c r="I103" i="60" s="1"/>
  <c r="J103" i="60"/>
  <c r="M103" i="60" s="1"/>
  <c r="AF103" i="60" s="1"/>
  <c r="T102" i="60"/>
  <c r="H102" i="60" s="1"/>
  <c r="I102" i="60" s="1"/>
  <c r="J102" i="60"/>
  <c r="M102" i="60" s="1"/>
  <c r="AF102" i="60" s="1"/>
  <c r="T101" i="60"/>
  <c r="J101" i="60"/>
  <c r="K101" i="60" s="1"/>
  <c r="H101" i="60"/>
  <c r="I101" i="60" s="1"/>
  <c r="T100" i="60"/>
  <c r="H100" i="60" s="1"/>
  <c r="I100" i="60" s="1"/>
  <c r="J100" i="60"/>
  <c r="M100" i="60" s="1"/>
  <c r="AF100" i="60" s="1"/>
  <c r="T99" i="60"/>
  <c r="J99" i="60"/>
  <c r="K99" i="60" s="1"/>
  <c r="I99" i="60"/>
  <c r="H99" i="60"/>
  <c r="T98" i="60"/>
  <c r="H98" i="60" s="1"/>
  <c r="J98" i="60"/>
  <c r="K98" i="60" s="1"/>
  <c r="I98" i="60"/>
  <c r="T97" i="60"/>
  <c r="J97" i="60"/>
  <c r="H97" i="60"/>
  <c r="I97" i="60" s="1"/>
  <c r="T96" i="60"/>
  <c r="H96" i="60" s="1"/>
  <c r="I96" i="60" s="1"/>
  <c r="J96" i="60"/>
  <c r="M96" i="60" s="1"/>
  <c r="AF96" i="60" s="1"/>
  <c r="T95" i="60"/>
  <c r="H95" i="60" s="1"/>
  <c r="I95" i="60" s="1"/>
  <c r="J95" i="60"/>
  <c r="T94" i="60"/>
  <c r="H94" i="60" s="1"/>
  <c r="J94" i="60"/>
  <c r="I94" i="60"/>
  <c r="T93" i="60"/>
  <c r="J93" i="60"/>
  <c r="M93" i="60" s="1"/>
  <c r="AF93" i="60" s="1"/>
  <c r="H93" i="60"/>
  <c r="I93" i="60" s="1"/>
  <c r="T92" i="60"/>
  <c r="H92" i="60" s="1"/>
  <c r="J92" i="60"/>
  <c r="M92" i="60" s="1"/>
  <c r="AF92" i="60" s="1"/>
  <c r="I92" i="60"/>
  <c r="T91" i="60"/>
  <c r="J91" i="60"/>
  <c r="K91" i="60" s="1"/>
  <c r="I91" i="60"/>
  <c r="H91" i="60"/>
  <c r="T90" i="60"/>
  <c r="H90" i="60" s="1"/>
  <c r="J90" i="60"/>
  <c r="M90" i="60" s="1"/>
  <c r="AF90" i="60" s="1"/>
  <c r="I90" i="60"/>
  <c r="T89" i="60"/>
  <c r="J89" i="60"/>
  <c r="K89" i="60" s="1"/>
  <c r="H89" i="60"/>
  <c r="I89" i="60" s="1"/>
  <c r="T88" i="60"/>
  <c r="H88" i="60" s="1"/>
  <c r="J88" i="60"/>
  <c r="M88" i="60" s="1"/>
  <c r="AF88" i="60" s="1"/>
  <c r="I88" i="60"/>
  <c r="T87" i="60"/>
  <c r="J87" i="60"/>
  <c r="K87" i="60" s="1"/>
  <c r="H87" i="60"/>
  <c r="I87" i="60" s="1"/>
  <c r="T86" i="60"/>
  <c r="H86" i="60" s="1"/>
  <c r="I86" i="60" s="1"/>
  <c r="J86" i="60"/>
  <c r="T85" i="60"/>
  <c r="J85" i="60"/>
  <c r="M85" i="60" s="1"/>
  <c r="AF85" i="60" s="1"/>
  <c r="H85" i="60"/>
  <c r="I85" i="60" s="1"/>
  <c r="T84" i="60"/>
  <c r="H84" i="60" s="1"/>
  <c r="I84" i="60" s="1"/>
  <c r="J84" i="60"/>
  <c r="M84" i="60" s="1"/>
  <c r="AF84" i="60" s="1"/>
  <c r="T83" i="60"/>
  <c r="J83" i="60"/>
  <c r="K83" i="60" s="1"/>
  <c r="H83" i="60"/>
  <c r="I83" i="60" s="1"/>
  <c r="T82" i="60"/>
  <c r="H82" i="60" s="1"/>
  <c r="I82" i="60" s="1"/>
  <c r="J82" i="60"/>
  <c r="M82" i="60" s="1"/>
  <c r="AF82" i="60" s="1"/>
  <c r="T81" i="60"/>
  <c r="J81" i="60"/>
  <c r="K81" i="60" s="1"/>
  <c r="H81" i="60"/>
  <c r="I81" i="60" s="1"/>
  <c r="T80" i="60"/>
  <c r="H80" i="60" s="1"/>
  <c r="I80" i="60" s="1"/>
  <c r="J80" i="60"/>
  <c r="M80" i="60" s="1"/>
  <c r="AF80" i="60" s="1"/>
  <c r="T79" i="60"/>
  <c r="H79" i="60" s="1"/>
  <c r="I79" i="60" s="1"/>
  <c r="J79" i="60"/>
  <c r="T78" i="60"/>
  <c r="H78" i="60" s="1"/>
  <c r="J78" i="60"/>
  <c r="M78" i="60" s="1"/>
  <c r="AF78" i="60" s="1"/>
  <c r="I78" i="60"/>
  <c r="T77" i="60"/>
  <c r="J77" i="60"/>
  <c r="H77" i="60"/>
  <c r="I77" i="60" s="1"/>
  <c r="T76" i="60"/>
  <c r="H76" i="60" s="1"/>
  <c r="J76" i="60"/>
  <c r="M76" i="60" s="1"/>
  <c r="AF76" i="60" s="1"/>
  <c r="I76" i="60"/>
  <c r="T75" i="60"/>
  <c r="J75" i="60"/>
  <c r="K75" i="60" s="1"/>
  <c r="I75" i="60"/>
  <c r="H75" i="60"/>
  <c r="T74" i="60"/>
  <c r="H74" i="60" s="1"/>
  <c r="J74" i="60"/>
  <c r="M74" i="60" s="1"/>
  <c r="AF74" i="60" s="1"/>
  <c r="I74" i="60"/>
  <c r="T73" i="60"/>
  <c r="J73" i="60"/>
  <c r="H73" i="60"/>
  <c r="I73" i="60" s="1"/>
  <c r="T72" i="60"/>
  <c r="H72" i="60" s="1"/>
  <c r="J72" i="60"/>
  <c r="M72" i="60" s="1"/>
  <c r="AF72" i="60" s="1"/>
  <c r="I72" i="60"/>
  <c r="T71" i="60"/>
  <c r="J71" i="60"/>
  <c r="K71" i="60" s="1"/>
  <c r="H71" i="60"/>
  <c r="I71" i="60" s="1"/>
  <c r="T70" i="60"/>
  <c r="J70" i="60"/>
  <c r="M70" i="60" s="1"/>
  <c r="AF70" i="60" s="1"/>
  <c r="H70" i="60"/>
  <c r="I70" i="60" s="1"/>
  <c r="T69" i="60"/>
  <c r="H69" i="60" s="1"/>
  <c r="I69" i="60" s="1"/>
  <c r="J69" i="60"/>
  <c r="M69" i="60" s="1"/>
  <c r="AF69" i="60" s="1"/>
  <c r="T68" i="60"/>
  <c r="H68" i="60" s="1"/>
  <c r="I68" i="60" s="1"/>
  <c r="J68" i="60"/>
  <c r="M68" i="60" s="1"/>
  <c r="AF68" i="60" s="1"/>
  <c r="T67" i="60"/>
  <c r="H67" i="60" s="1"/>
  <c r="I67" i="60" s="1"/>
  <c r="J67" i="60"/>
  <c r="M67" i="60" s="1"/>
  <c r="AF67" i="60" s="1"/>
  <c r="T66" i="60"/>
  <c r="J66" i="60"/>
  <c r="K66" i="60" s="1"/>
  <c r="H66" i="60"/>
  <c r="I66" i="60" s="1"/>
  <c r="T65" i="60"/>
  <c r="J65" i="60"/>
  <c r="M65" i="60" s="1"/>
  <c r="AF65" i="60" s="1"/>
  <c r="H65" i="60"/>
  <c r="I65" i="60" s="1"/>
  <c r="T64" i="60"/>
  <c r="H64" i="60" s="1"/>
  <c r="I64" i="60" s="1"/>
  <c r="J64" i="60"/>
  <c r="K64" i="60" s="1"/>
  <c r="T63" i="60"/>
  <c r="J63" i="60"/>
  <c r="K63" i="60" s="1"/>
  <c r="H63" i="60"/>
  <c r="I63" i="60" s="1"/>
  <c r="T62" i="60"/>
  <c r="J62" i="60"/>
  <c r="M62" i="60" s="1"/>
  <c r="AF62" i="60" s="1"/>
  <c r="H62" i="60"/>
  <c r="I62" i="60" s="1"/>
  <c r="T61" i="60"/>
  <c r="J61" i="60"/>
  <c r="H61" i="60"/>
  <c r="I61" i="60" s="1"/>
  <c r="T60" i="60"/>
  <c r="J60" i="60"/>
  <c r="M60" i="60" s="1"/>
  <c r="AF60" i="60" s="1"/>
  <c r="H60" i="60"/>
  <c r="I60" i="60" s="1"/>
  <c r="T59" i="60"/>
  <c r="H59" i="60" s="1"/>
  <c r="I59" i="60" s="1"/>
  <c r="J59" i="60"/>
  <c r="K59" i="60" s="1"/>
  <c r="T58" i="60"/>
  <c r="J58" i="60"/>
  <c r="K58" i="60" s="1"/>
  <c r="I58" i="60"/>
  <c r="H58" i="60"/>
  <c r="T57" i="60"/>
  <c r="J57" i="60"/>
  <c r="I57" i="60"/>
  <c r="H57" i="60"/>
  <c r="T56" i="60"/>
  <c r="H56" i="60" s="1"/>
  <c r="J56" i="60"/>
  <c r="M56" i="60" s="1"/>
  <c r="AF56" i="60" s="1"/>
  <c r="I56" i="60"/>
  <c r="T55" i="60"/>
  <c r="H55" i="60" s="1"/>
  <c r="I55" i="60" s="1"/>
  <c r="J55" i="60"/>
  <c r="K55" i="60" s="1"/>
  <c r="T54" i="60"/>
  <c r="J54" i="60"/>
  <c r="K54" i="60" s="1"/>
  <c r="I54" i="60"/>
  <c r="H54" i="60"/>
  <c r="T53" i="60"/>
  <c r="J53" i="60"/>
  <c r="M53" i="60" s="1"/>
  <c r="AF53" i="60" s="1"/>
  <c r="H53" i="60"/>
  <c r="I53" i="60" s="1"/>
  <c r="T52" i="60"/>
  <c r="H52" i="60" s="1"/>
  <c r="J52" i="60"/>
  <c r="I52" i="60"/>
  <c r="T51" i="60"/>
  <c r="H51" i="60" s="1"/>
  <c r="I51" i="60" s="1"/>
  <c r="J51" i="60"/>
  <c r="M51" i="60" s="1"/>
  <c r="AF51" i="60" s="1"/>
  <c r="T50" i="60"/>
  <c r="J50" i="60"/>
  <c r="M50" i="60" s="1"/>
  <c r="AF50" i="60" s="1"/>
  <c r="H50" i="60"/>
  <c r="I50" i="60" s="1"/>
  <c r="T49" i="60"/>
  <c r="J49" i="60"/>
  <c r="I49" i="60"/>
  <c r="H49" i="60"/>
  <c r="T48" i="60"/>
  <c r="H48" i="60" s="1"/>
  <c r="I48" i="60" s="1"/>
  <c r="J48" i="60"/>
  <c r="K48" i="60" s="1"/>
  <c r="T47" i="60"/>
  <c r="J47" i="60"/>
  <c r="K47" i="60" s="1"/>
  <c r="I47" i="60"/>
  <c r="H47" i="60"/>
  <c r="T46" i="60"/>
  <c r="H46" i="60" s="1"/>
  <c r="I46" i="60" s="1"/>
  <c r="J46" i="60"/>
  <c r="K46" i="60" s="1"/>
  <c r="T45" i="60"/>
  <c r="J45" i="60"/>
  <c r="K45" i="60" s="1"/>
  <c r="H45" i="60"/>
  <c r="I45" i="60" s="1"/>
  <c r="T44" i="60"/>
  <c r="J44" i="60"/>
  <c r="M44" i="60" s="1"/>
  <c r="AF44" i="60" s="1"/>
  <c r="H44" i="60"/>
  <c r="I44" i="60" s="1"/>
  <c r="T43" i="60"/>
  <c r="J43" i="60"/>
  <c r="M43" i="60" s="1"/>
  <c r="AF43" i="60" s="1"/>
  <c r="H43" i="60"/>
  <c r="I43" i="60" s="1"/>
  <c r="T42" i="60"/>
  <c r="J42" i="60"/>
  <c r="M42" i="60" s="1"/>
  <c r="AF42" i="60" s="1"/>
  <c r="H42" i="60"/>
  <c r="I42" i="60" s="1"/>
  <c r="T41" i="60"/>
  <c r="J41" i="60"/>
  <c r="K41" i="60" s="1"/>
  <c r="I41" i="60"/>
  <c r="H41" i="60"/>
  <c r="T40" i="60"/>
  <c r="H40" i="60" s="1"/>
  <c r="I40" i="60" s="1"/>
  <c r="J40" i="60"/>
  <c r="M40" i="60" s="1"/>
  <c r="AF40" i="60" s="1"/>
  <c r="T39" i="60"/>
  <c r="J39" i="60"/>
  <c r="K39" i="60" s="1"/>
  <c r="I39" i="60"/>
  <c r="H39" i="60"/>
  <c r="T38" i="60"/>
  <c r="H38" i="60" s="1"/>
  <c r="J38" i="60"/>
  <c r="K38" i="60" s="1"/>
  <c r="I38" i="60"/>
  <c r="T37" i="60"/>
  <c r="J37" i="60"/>
  <c r="K37" i="60" s="1"/>
  <c r="H37" i="60"/>
  <c r="I37" i="60" s="1"/>
  <c r="T36" i="60"/>
  <c r="H36" i="60" s="1"/>
  <c r="I36" i="60" s="1"/>
  <c r="J36" i="60"/>
  <c r="T35" i="60"/>
  <c r="J35" i="60"/>
  <c r="M35" i="60" s="1"/>
  <c r="AF35" i="60" s="1"/>
  <c r="H35" i="60"/>
  <c r="I35" i="60" s="1"/>
  <c r="T34" i="60"/>
  <c r="J34" i="60"/>
  <c r="M34" i="60" s="1"/>
  <c r="AF34" i="60" s="1"/>
  <c r="H34" i="60"/>
  <c r="I34" i="60" s="1"/>
  <c r="T33" i="60"/>
  <c r="J33" i="60"/>
  <c r="M33" i="60" s="1"/>
  <c r="AF33" i="60" s="1"/>
  <c r="H33" i="60"/>
  <c r="I33" i="60" s="1"/>
  <c r="T32" i="60"/>
  <c r="J32" i="60"/>
  <c r="M32" i="60" s="1"/>
  <c r="AF32" i="60" s="1"/>
  <c r="H32" i="60"/>
  <c r="I32" i="60" s="1"/>
  <c r="T31" i="60"/>
  <c r="J31" i="60"/>
  <c r="M31" i="60" s="1"/>
  <c r="AF31" i="60" s="1"/>
  <c r="H31" i="60"/>
  <c r="I31" i="60" s="1"/>
  <c r="T30" i="60"/>
  <c r="H30" i="60" s="1"/>
  <c r="J30" i="60"/>
  <c r="M30" i="60" s="1"/>
  <c r="AF30" i="60" s="1"/>
  <c r="I30" i="60"/>
  <c r="T29" i="60"/>
  <c r="J29" i="60"/>
  <c r="K29" i="60" s="1"/>
  <c r="H29" i="60"/>
  <c r="I29" i="60" s="1"/>
  <c r="T28" i="60"/>
  <c r="J28" i="60"/>
  <c r="K28" i="60" s="1"/>
  <c r="H28" i="60"/>
  <c r="I28" i="60" s="1"/>
  <c r="T27" i="60"/>
  <c r="J27" i="60"/>
  <c r="M27" i="60" s="1"/>
  <c r="AF27" i="60" s="1"/>
  <c r="H27" i="60"/>
  <c r="I27" i="60" s="1"/>
  <c r="T26" i="60"/>
  <c r="J26" i="60"/>
  <c r="M26" i="60" s="1"/>
  <c r="AF26" i="60" s="1"/>
  <c r="H26" i="60"/>
  <c r="I26" i="60" s="1"/>
  <c r="T25" i="60"/>
  <c r="H25" i="60" s="1"/>
  <c r="I25" i="60" s="1"/>
  <c r="J25" i="60"/>
  <c r="M25" i="60" s="1"/>
  <c r="AF25" i="60" s="1"/>
  <c r="T24" i="60"/>
  <c r="J24" i="60"/>
  <c r="I24" i="60"/>
  <c r="H24" i="60"/>
  <c r="T23" i="60"/>
  <c r="J23" i="60"/>
  <c r="K23" i="60" s="1"/>
  <c r="I23" i="60"/>
  <c r="H23" i="60"/>
  <c r="T22" i="60"/>
  <c r="H22" i="60" s="1"/>
  <c r="J22" i="60"/>
  <c r="M22" i="60" s="1"/>
  <c r="AF22" i="60" s="1"/>
  <c r="I22" i="60"/>
  <c r="T21" i="60"/>
  <c r="H21" i="60" s="1"/>
  <c r="I21" i="60" s="1"/>
  <c r="J21" i="60"/>
  <c r="K21" i="60" s="1"/>
  <c r="T20" i="60"/>
  <c r="J20" i="60"/>
  <c r="M20" i="60" s="1"/>
  <c r="AF20" i="60" s="1"/>
  <c r="I20" i="60"/>
  <c r="H20" i="60"/>
  <c r="T19" i="60"/>
  <c r="H19" i="60" s="1"/>
  <c r="I19" i="60" s="1"/>
  <c r="J19" i="60"/>
  <c r="M19" i="60" s="1"/>
  <c r="AF19" i="60" s="1"/>
  <c r="T18" i="60"/>
  <c r="H18" i="60" s="1"/>
  <c r="I18" i="60" s="1"/>
  <c r="J18" i="60"/>
  <c r="M18" i="60" s="1"/>
  <c r="AF18" i="60" s="1"/>
  <c r="T17" i="60"/>
  <c r="J17" i="60"/>
  <c r="K17" i="60" s="1"/>
  <c r="H17" i="60"/>
  <c r="I17" i="60" s="1"/>
  <c r="T16" i="60"/>
  <c r="J16" i="60"/>
  <c r="M16" i="60" s="1"/>
  <c r="AF16" i="60" s="1"/>
  <c r="H16" i="60"/>
  <c r="C15" i="60"/>
  <c r="C16" i="60" s="1"/>
  <c r="C17" i="60" s="1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C73" i="60" s="1"/>
  <c r="C74" i="60" s="1"/>
  <c r="C75" i="60" s="1"/>
  <c r="C76" i="60" s="1"/>
  <c r="C77" i="60" s="1"/>
  <c r="C78" i="60" s="1"/>
  <c r="C79" i="60" s="1"/>
  <c r="C80" i="60" s="1"/>
  <c r="C81" i="60" s="1"/>
  <c r="C82" i="60" s="1"/>
  <c r="C83" i="60" s="1"/>
  <c r="C84" i="60" s="1"/>
  <c r="C85" i="60" s="1"/>
  <c r="C86" i="60" s="1"/>
  <c r="C87" i="60" s="1"/>
  <c r="C88" i="60" s="1"/>
  <c r="C89" i="60" s="1"/>
  <c r="C90" i="60" s="1"/>
  <c r="C91" i="60" s="1"/>
  <c r="C92" i="60" s="1"/>
  <c r="C93" i="60" s="1"/>
  <c r="C94" i="60" s="1"/>
  <c r="C95" i="60" s="1"/>
  <c r="C96" i="60" s="1"/>
  <c r="C97" i="60" s="1"/>
  <c r="C98" i="60" s="1"/>
  <c r="C99" i="60" s="1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C155" i="60" s="1"/>
  <c r="C156" i="60" s="1"/>
  <c r="C157" i="60" s="1"/>
  <c r="C158" i="60" s="1"/>
  <c r="C159" i="60" s="1"/>
  <c r="C160" i="60" s="1"/>
  <c r="C161" i="60" s="1"/>
  <c r="C162" i="60" s="1"/>
  <c r="C163" i="60" s="1"/>
  <c r="C164" i="60" s="1"/>
  <c r="C165" i="60" s="1"/>
  <c r="C166" i="60" s="1"/>
  <c r="C167" i="60" s="1"/>
  <c r="C168" i="60" s="1"/>
  <c r="C169" i="60" s="1"/>
  <c r="C170" i="60" s="1"/>
  <c r="C171" i="60" s="1"/>
  <c r="C172" i="60" s="1"/>
  <c r="C173" i="60" s="1"/>
  <c r="C174" i="60" s="1"/>
  <c r="C175" i="60" s="1"/>
  <c r="C176" i="60" s="1"/>
  <c r="C177" i="60" s="1"/>
  <c r="C178" i="60" s="1"/>
  <c r="F13" i="60"/>
  <c r="E13" i="60"/>
  <c r="D12" i="60"/>
  <c r="D7" i="60"/>
  <c r="I10" i="60" s="1"/>
  <c r="L3" i="60"/>
  <c r="F179" i="59"/>
  <c r="E179" i="59"/>
  <c r="D179" i="59"/>
  <c r="T178" i="59"/>
  <c r="H178" i="59" s="1"/>
  <c r="I178" i="59" s="1"/>
  <c r="J178" i="59"/>
  <c r="T177" i="59"/>
  <c r="H177" i="59" s="1"/>
  <c r="I177" i="59" s="1"/>
  <c r="J177" i="59"/>
  <c r="K177" i="59" s="1"/>
  <c r="T176" i="59"/>
  <c r="J176" i="59"/>
  <c r="K176" i="59" s="1"/>
  <c r="H176" i="59"/>
  <c r="I176" i="59" s="1"/>
  <c r="T175" i="59"/>
  <c r="J175" i="59"/>
  <c r="M175" i="59" s="1"/>
  <c r="AF175" i="59" s="1"/>
  <c r="H175" i="59"/>
  <c r="I175" i="59" s="1"/>
  <c r="T174" i="59"/>
  <c r="J174" i="59"/>
  <c r="M174" i="59" s="1"/>
  <c r="AF174" i="59" s="1"/>
  <c r="H174" i="59"/>
  <c r="I174" i="59" s="1"/>
  <c r="T173" i="59"/>
  <c r="H173" i="59" s="1"/>
  <c r="I173" i="59" s="1"/>
  <c r="J173" i="59"/>
  <c r="M173" i="59" s="1"/>
  <c r="AF173" i="59" s="1"/>
  <c r="T172" i="59"/>
  <c r="J172" i="59"/>
  <c r="M172" i="59" s="1"/>
  <c r="AF172" i="59" s="1"/>
  <c r="I172" i="59"/>
  <c r="H172" i="59"/>
  <c r="T171" i="59"/>
  <c r="J171" i="59"/>
  <c r="K171" i="59" s="1"/>
  <c r="I171" i="59"/>
  <c r="H171" i="59"/>
  <c r="T170" i="59"/>
  <c r="H170" i="59" s="1"/>
  <c r="I170" i="59" s="1"/>
  <c r="J170" i="59"/>
  <c r="T169" i="59"/>
  <c r="H169" i="59" s="1"/>
  <c r="I169" i="59" s="1"/>
  <c r="J169" i="59"/>
  <c r="K169" i="59" s="1"/>
  <c r="T168" i="59"/>
  <c r="J168" i="59"/>
  <c r="K168" i="59" s="1"/>
  <c r="H168" i="59"/>
  <c r="I168" i="59" s="1"/>
  <c r="T167" i="59"/>
  <c r="J167" i="59"/>
  <c r="H167" i="59"/>
  <c r="I167" i="59" s="1"/>
  <c r="T166" i="59"/>
  <c r="J166" i="59"/>
  <c r="M166" i="59" s="1"/>
  <c r="AF166" i="59" s="1"/>
  <c r="H166" i="59"/>
  <c r="I166" i="59" s="1"/>
  <c r="T165" i="59"/>
  <c r="H165" i="59" s="1"/>
  <c r="I165" i="59" s="1"/>
  <c r="J165" i="59"/>
  <c r="M165" i="59" s="1"/>
  <c r="AF165" i="59" s="1"/>
  <c r="T164" i="59"/>
  <c r="J164" i="59"/>
  <c r="M164" i="59" s="1"/>
  <c r="AF164" i="59" s="1"/>
  <c r="I164" i="59"/>
  <c r="H164" i="59"/>
  <c r="T163" i="59"/>
  <c r="J163" i="59"/>
  <c r="K163" i="59" s="1"/>
  <c r="I163" i="59"/>
  <c r="H163" i="59"/>
  <c r="T162" i="59"/>
  <c r="H162" i="59" s="1"/>
  <c r="I162" i="59" s="1"/>
  <c r="J162" i="59"/>
  <c r="T161" i="59"/>
  <c r="H161" i="59" s="1"/>
  <c r="I161" i="59" s="1"/>
  <c r="J161" i="59"/>
  <c r="K161" i="59" s="1"/>
  <c r="T160" i="59"/>
  <c r="J160" i="59"/>
  <c r="K160" i="59" s="1"/>
  <c r="H160" i="59"/>
  <c r="I160" i="59" s="1"/>
  <c r="T159" i="59"/>
  <c r="J159" i="59"/>
  <c r="M159" i="59" s="1"/>
  <c r="AF159" i="59" s="1"/>
  <c r="H159" i="59"/>
  <c r="I159" i="59" s="1"/>
  <c r="T158" i="59"/>
  <c r="J158" i="59"/>
  <c r="M158" i="59" s="1"/>
  <c r="AF158" i="59" s="1"/>
  <c r="H158" i="59"/>
  <c r="I158" i="59" s="1"/>
  <c r="T157" i="59"/>
  <c r="H157" i="59" s="1"/>
  <c r="J157" i="59"/>
  <c r="M157" i="59" s="1"/>
  <c r="AF157" i="59" s="1"/>
  <c r="I157" i="59"/>
  <c r="T156" i="59"/>
  <c r="J156" i="59"/>
  <c r="M156" i="59" s="1"/>
  <c r="AF156" i="59" s="1"/>
  <c r="I156" i="59"/>
  <c r="H156" i="59"/>
  <c r="T155" i="59"/>
  <c r="J155" i="59"/>
  <c r="K155" i="59" s="1"/>
  <c r="I155" i="59"/>
  <c r="H155" i="59"/>
  <c r="T154" i="59"/>
  <c r="H154" i="59" s="1"/>
  <c r="I154" i="59" s="1"/>
  <c r="J154" i="59"/>
  <c r="T153" i="59"/>
  <c r="H153" i="59" s="1"/>
  <c r="I153" i="59" s="1"/>
  <c r="J153" i="59"/>
  <c r="K153" i="59" s="1"/>
  <c r="T152" i="59"/>
  <c r="J152" i="59"/>
  <c r="K152" i="59" s="1"/>
  <c r="H152" i="59"/>
  <c r="I152" i="59" s="1"/>
  <c r="T151" i="59"/>
  <c r="J151" i="59"/>
  <c r="H151" i="59"/>
  <c r="I151" i="59" s="1"/>
  <c r="T150" i="59"/>
  <c r="J150" i="59"/>
  <c r="M150" i="59" s="1"/>
  <c r="AF150" i="59" s="1"/>
  <c r="H150" i="59"/>
  <c r="I150" i="59" s="1"/>
  <c r="T149" i="59"/>
  <c r="H149" i="59" s="1"/>
  <c r="I149" i="59" s="1"/>
  <c r="J149" i="59"/>
  <c r="M149" i="59" s="1"/>
  <c r="AF149" i="59" s="1"/>
  <c r="T148" i="59"/>
  <c r="J148" i="59"/>
  <c r="M148" i="59" s="1"/>
  <c r="AF148" i="59" s="1"/>
  <c r="H148" i="59"/>
  <c r="I148" i="59" s="1"/>
  <c r="T147" i="59"/>
  <c r="J147" i="59"/>
  <c r="M147" i="59" s="1"/>
  <c r="AF147" i="59" s="1"/>
  <c r="I147" i="59"/>
  <c r="H147" i="59"/>
  <c r="T146" i="59"/>
  <c r="H146" i="59" s="1"/>
  <c r="I146" i="59" s="1"/>
  <c r="J146" i="59"/>
  <c r="T145" i="59"/>
  <c r="H145" i="59" s="1"/>
  <c r="I145" i="59" s="1"/>
  <c r="J145" i="59"/>
  <c r="K145" i="59" s="1"/>
  <c r="T144" i="59"/>
  <c r="J144" i="59"/>
  <c r="K144" i="59" s="1"/>
  <c r="H144" i="59"/>
  <c r="I144" i="59" s="1"/>
  <c r="T143" i="59"/>
  <c r="J143" i="59"/>
  <c r="H143" i="59"/>
  <c r="I143" i="59" s="1"/>
  <c r="T142" i="59"/>
  <c r="J142" i="59"/>
  <c r="M142" i="59" s="1"/>
  <c r="AF142" i="59" s="1"/>
  <c r="H142" i="59"/>
  <c r="I142" i="59" s="1"/>
  <c r="T141" i="59"/>
  <c r="H141" i="59" s="1"/>
  <c r="J141" i="59"/>
  <c r="M141" i="59" s="1"/>
  <c r="AF141" i="59" s="1"/>
  <c r="I141" i="59"/>
  <c r="T140" i="59"/>
  <c r="J140" i="59"/>
  <c r="K140" i="59" s="1"/>
  <c r="H140" i="59"/>
  <c r="I140" i="59" s="1"/>
  <c r="T139" i="59"/>
  <c r="J139" i="59"/>
  <c r="I139" i="59"/>
  <c r="H139" i="59"/>
  <c r="T138" i="59"/>
  <c r="H138" i="59" s="1"/>
  <c r="I138" i="59" s="1"/>
  <c r="J138" i="59"/>
  <c r="T137" i="59"/>
  <c r="H137" i="59" s="1"/>
  <c r="I137" i="59" s="1"/>
  <c r="J137" i="59"/>
  <c r="K137" i="59" s="1"/>
  <c r="T136" i="59"/>
  <c r="J136" i="59"/>
  <c r="K136" i="59" s="1"/>
  <c r="H136" i="59"/>
  <c r="I136" i="59" s="1"/>
  <c r="T135" i="59"/>
  <c r="J135" i="59"/>
  <c r="M135" i="59" s="1"/>
  <c r="AF135" i="59" s="1"/>
  <c r="H135" i="59"/>
  <c r="I135" i="59" s="1"/>
  <c r="T134" i="59"/>
  <c r="J134" i="59"/>
  <c r="M134" i="59" s="1"/>
  <c r="AF134" i="59" s="1"/>
  <c r="H134" i="59"/>
  <c r="I134" i="59" s="1"/>
  <c r="T133" i="59"/>
  <c r="H133" i="59" s="1"/>
  <c r="I133" i="59" s="1"/>
  <c r="J133" i="59"/>
  <c r="M133" i="59" s="1"/>
  <c r="AF133" i="59" s="1"/>
  <c r="T132" i="59"/>
  <c r="J132" i="59"/>
  <c r="M132" i="59" s="1"/>
  <c r="AF132" i="59" s="1"/>
  <c r="H132" i="59"/>
  <c r="I132" i="59" s="1"/>
  <c r="T131" i="59"/>
  <c r="J131" i="59"/>
  <c r="M131" i="59" s="1"/>
  <c r="AF131" i="59" s="1"/>
  <c r="I131" i="59"/>
  <c r="H131" i="59"/>
  <c r="T130" i="59"/>
  <c r="H130" i="59" s="1"/>
  <c r="I130" i="59" s="1"/>
  <c r="J130" i="59"/>
  <c r="T129" i="59"/>
  <c r="H129" i="59" s="1"/>
  <c r="I129" i="59" s="1"/>
  <c r="J129" i="59"/>
  <c r="K129" i="59" s="1"/>
  <c r="T128" i="59"/>
  <c r="J128" i="59"/>
  <c r="M128" i="59" s="1"/>
  <c r="AF128" i="59" s="1"/>
  <c r="H128" i="59"/>
  <c r="I128" i="59" s="1"/>
  <c r="T127" i="59"/>
  <c r="J127" i="59"/>
  <c r="M127" i="59" s="1"/>
  <c r="AF127" i="59" s="1"/>
  <c r="H127" i="59"/>
  <c r="I127" i="59" s="1"/>
  <c r="T126" i="59"/>
  <c r="H126" i="59" s="1"/>
  <c r="J126" i="59"/>
  <c r="M126" i="59" s="1"/>
  <c r="AF126" i="59" s="1"/>
  <c r="I126" i="59"/>
  <c r="T125" i="59"/>
  <c r="H125" i="59" s="1"/>
  <c r="I125" i="59" s="1"/>
  <c r="J125" i="59"/>
  <c r="M125" i="59" s="1"/>
  <c r="AF125" i="59" s="1"/>
  <c r="T124" i="59"/>
  <c r="J124" i="59"/>
  <c r="K124" i="59" s="1"/>
  <c r="H124" i="59"/>
  <c r="I124" i="59" s="1"/>
  <c r="T123" i="59"/>
  <c r="H123" i="59" s="1"/>
  <c r="I123" i="59" s="1"/>
  <c r="J123" i="59"/>
  <c r="M123" i="59" s="1"/>
  <c r="AF123" i="59" s="1"/>
  <c r="T122" i="59"/>
  <c r="H122" i="59" s="1"/>
  <c r="I122" i="59" s="1"/>
  <c r="J122" i="59"/>
  <c r="T121" i="59"/>
  <c r="H121" i="59" s="1"/>
  <c r="I121" i="59" s="1"/>
  <c r="J121" i="59"/>
  <c r="T120" i="59"/>
  <c r="J120" i="59"/>
  <c r="M120" i="59" s="1"/>
  <c r="AF120" i="59" s="1"/>
  <c r="H120" i="59"/>
  <c r="I120" i="59" s="1"/>
  <c r="T119" i="59"/>
  <c r="J119" i="59"/>
  <c r="M119" i="59" s="1"/>
  <c r="AF119" i="59" s="1"/>
  <c r="H119" i="59"/>
  <c r="I119" i="59" s="1"/>
  <c r="T118" i="59"/>
  <c r="H118" i="59" s="1"/>
  <c r="I118" i="59" s="1"/>
  <c r="J118" i="59"/>
  <c r="M118" i="59" s="1"/>
  <c r="AF118" i="59" s="1"/>
  <c r="T117" i="59"/>
  <c r="H117" i="59" s="1"/>
  <c r="I117" i="59" s="1"/>
  <c r="J117" i="59"/>
  <c r="K117" i="59" s="1"/>
  <c r="T116" i="59"/>
  <c r="J116" i="59"/>
  <c r="H116" i="59"/>
  <c r="I116" i="59" s="1"/>
  <c r="T115" i="59"/>
  <c r="H115" i="59" s="1"/>
  <c r="I115" i="59" s="1"/>
  <c r="J115" i="59"/>
  <c r="M115" i="59" s="1"/>
  <c r="AF115" i="59" s="1"/>
  <c r="T114" i="59"/>
  <c r="H114" i="59" s="1"/>
  <c r="I114" i="59" s="1"/>
  <c r="J114" i="59"/>
  <c r="T113" i="59"/>
  <c r="J113" i="59"/>
  <c r="H113" i="59"/>
  <c r="I113" i="59" s="1"/>
  <c r="B113" i="59"/>
  <c r="T112" i="59"/>
  <c r="J112" i="59"/>
  <c r="I112" i="59"/>
  <c r="H112" i="59"/>
  <c r="T111" i="59"/>
  <c r="J111" i="59"/>
  <c r="M111" i="59" s="1"/>
  <c r="AF111" i="59" s="1"/>
  <c r="H111" i="59"/>
  <c r="I111" i="59" s="1"/>
  <c r="T110" i="59"/>
  <c r="H110" i="59" s="1"/>
  <c r="I110" i="59" s="1"/>
  <c r="J110" i="59"/>
  <c r="T109" i="59"/>
  <c r="H109" i="59" s="1"/>
  <c r="I109" i="59" s="1"/>
  <c r="J109" i="59"/>
  <c r="T108" i="59"/>
  <c r="H108" i="59" s="1"/>
  <c r="I108" i="59" s="1"/>
  <c r="J108" i="59"/>
  <c r="T107" i="59"/>
  <c r="H107" i="59" s="1"/>
  <c r="I107" i="59" s="1"/>
  <c r="J107" i="59"/>
  <c r="M107" i="59" s="1"/>
  <c r="AF107" i="59" s="1"/>
  <c r="T106" i="59"/>
  <c r="H106" i="59" s="1"/>
  <c r="I106" i="59" s="1"/>
  <c r="J106" i="59"/>
  <c r="M106" i="59" s="1"/>
  <c r="AF106" i="59" s="1"/>
  <c r="T105" i="59"/>
  <c r="H105" i="59" s="1"/>
  <c r="I105" i="59" s="1"/>
  <c r="J105" i="59"/>
  <c r="M105" i="59" s="1"/>
  <c r="AF105" i="59" s="1"/>
  <c r="T104" i="59"/>
  <c r="J104" i="59"/>
  <c r="M104" i="59" s="1"/>
  <c r="AF104" i="59" s="1"/>
  <c r="H104" i="59"/>
  <c r="I104" i="59" s="1"/>
  <c r="T103" i="59"/>
  <c r="J103" i="59"/>
  <c r="M103" i="59" s="1"/>
  <c r="AF103" i="59" s="1"/>
  <c r="H103" i="59"/>
  <c r="I103" i="59" s="1"/>
  <c r="T102" i="59"/>
  <c r="H102" i="59" s="1"/>
  <c r="I102" i="59" s="1"/>
  <c r="J102" i="59"/>
  <c r="M102" i="59" s="1"/>
  <c r="AF102" i="59" s="1"/>
  <c r="T101" i="59"/>
  <c r="J101" i="59"/>
  <c r="M101" i="59" s="1"/>
  <c r="AF101" i="59" s="1"/>
  <c r="H101" i="59"/>
  <c r="I101" i="59" s="1"/>
  <c r="T100" i="59"/>
  <c r="H100" i="59" s="1"/>
  <c r="J100" i="59"/>
  <c r="M100" i="59" s="1"/>
  <c r="AF100" i="59" s="1"/>
  <c r="I100" i="59"/>
  <c r="T99" i="59"/>
  <c r="H99" i="59" s="1"/>
  <c r="I99" i="59" s="1"/>
  <c r="J99" i="59"/>
  <c r="M99" i="59" s="1"/>
  <c r="AF99" i="59" s="1"/>
  <c r="T98" i="59"/>
  <c r="J98" i="59"/>
  <c r="I98" i="59"/>
  <c r="H98" i="59"/>
  <c r="T97" i="59"/>
  <c r="H97" i="59" s="1"/>
  <c r="I97" i="59" s="1"/>
  <c r="J97" i="59"/>
  <c r="K97" i="59" s="1"/>
  <c r="T96" i="59"/>
  <c r="H96" i="59" s="1"/>
  <c r="I96" i="59" s="1"/>
  <c r="J96" i="59"/>
  <c r="T95" i="59"/>
  <c r="J95" i="59"/>
  <c r="M95" i="59" s="1"/>
  <c r="AF95" i="59" s="1"/>
  <c r="H95" i="59"/>
  <c r="I95" i="59" s="1"/>
  <c r="T94" i="59"/>
  <c r="H94" i="59" s="1"/>
  <c r="I94" i="59" s="1"/>
  <c r="J94" i="59"/>
  <c r="T93" i="59"/>
  <c r="J93" i="59"/>
  <c r="M93" i="59" s="1"/>
  <c r="AF93" i="59" s="1"/>
  <c r="H93" i="59"/>
  <c r="I93" i="59" s="1"/>
  <c r="T92" i="59"/>
  <c r="H92" i="59" s="1"/>
  <c r="J92" i="59"/>
  <c r="I92" i="59"/>
  <c r="T91" i="59"/>
  <c r="H91" i="59" s="1"/>
  <c r="I91" i="59" s="1"/>
  <c r="J91" i="59"/>
  <c r="T90" i="59"/>
  <c r="J90" i="59"/>
  <c r="I90" i="59"/>
  <c r="H90" i="59"/>
  <c r="T89" i="59"/>
  <c r="H89" i="59" s="1"/>
  <c r="I89" i="59" s="1"/>
  <c r="J89" i="59"/>
  <c r="K89" i="59" s="1"/>
  <c r="T88" i="59"/>
  <c r="H88" i="59" s="1"/>
  <c r="I88" i="59" s="1"/>
  <c r="J88" i="59"/>
  <c r="K88" i="59" s="1"/>
  <c r="T87" i="59"/>
  <c r="J87" i="59"/>
  <c r="M87" i="59" s="1"/>
  <c r="AF87" i="59" s="1"/>
  <c r="H87" i="59"/>
  <c r="I87" i="59" s="1"/>
  <c r="T86" i="59"/>
  <c r="H86" i="59" s="1"/>
  <c r="I86" i="59" s="1"/>
  <c r="J86" i="59"/>
  <c r="M86" i="59" s="1"/>
  <c r="AF86" i="59" s="1"/>
  <c r="T85" i="59"/>
  <c r="J85" i="59"/>
  <c r="M85" i="59" s="1"/>
  <c r="AF85" i="59" s="1"/>
  <c r="H85" i="59"/>
  <c r="I85" i="59" s="1"/>
  <c r="T84" i="59"/>
  <c r="H84" i="59" s="1"/>
  <c r="J84" i="59"/>
  <c r="M84" i="59" s="1"/>
  <c r="AF84" i="59" s="1"/>
  <c r="I84" i="59"/>
  <c r="T83" i="59"/>
  <c r="H83" i="59" s="1"/>
  <c r="I83" i="59" s="1"/>
  <c r="J83" i="59"/>
  <c r="M83" i="59" s="1"/>
  <c r="AF83" i="59" s="1"/>
  <c r="T82" i="59"/>
  <c r="J82" i="59"/>
  <c r="I82" i="59"/>
  <c r="H82" i="59"/>
  <c r="T81" i="59"/>
  <c r="H81" i="59" s="1"/>
  <c r="I81" i="59" s="1"/>
  <c r="J81" i="59"/>
  <c r="T80" i="59"/>
  <c r="H80" i="59" s="1"/>
  <c r="I80" i="59" s="1"/>
  <c r="J80" i="59"/>
  <c r="K80" i="59" s="1"/>
  <c r="T79" i="59"/>
  <c r="J79" i="59"/>
  <c r="M79" i="59" s="1"/>
  <c r="AF79" i="59" s="1"/>
  <c r="H79" i="59"/>
  <c r="I79" i="59" s="1"/>
  <c r="T78" i="59"/>
  <c r="H78" i="59" s="1"/>
  <c r="I78" i="59" s="1"/>
  <c r="J78" i="59"/>
  <c r="M78" i="59" s="1"/>
  <c r="AF78" i="59" s="1"/>
  <c r="T77" i="59"/>
  <c r="J77" i="59"/>
  <c r="M77" i="59" s="1"/>
  <c r="AF77" i="59" s="1"/>
  <c r="H77" i="59"/>
  <c r="I77" i="59" s="1"/>
  <c r="T76" i="59"/>
  <c r="J76" i="59"/>
  <c r="I76" i="59"/>
  <c r="H76" i="59"/>
  <c r="T75" i="59"/>
  <c r="H75" i="59" s="1"/>
  <c r="I75" i="59" s="1"/>
  <c r="J75" i="59"/>
  <c r="M75" i="59" s="1"/>
  <c r="AF75" i="59" s="1"/>
  <c r="T74" i="59"/>
  <c r="J74" i="59"/>
  <c r="I74" i="59"/>
  <c r="H74" i="59"/>
  <c r="T73" i="59"/>
  <c r="H73" i="59" s="1"/>
  <c r="I73" i="59" s="1"/>
  <c r="J73" i="59"/>
  <c r="M73" i="59" s="1"/>
  <c r="AF73" i="59" s="1"/>
  <c r="T72" i="59"/>
  <c r="J72" i="59"/>
  <c r="K72" i="59" s="1"/>
  <c r="H72" i="59"/>
  <c r="I72" i="59" s="1"/>
  <c r="T71" i="59"/>
  <c r="J71" i="59"/>
  <c r="M71" i="59" s="1"/>
  <c r="AF71" i="59" s="1"/>
  <c r="H71" i="59"/>
  <c r="I71" i="59" s="1"/>
  <c r="T70" i="59"/>
  <c r="H70" i="59" s="1"/>
  <c r="I70" i="59" s="1"/>
  <c r="J70" i="59"/>
  <c r="T69" i="59"/>
  <c r="J69" i="59"/>
  <c r="M69" i="59" s="1"/>
  <c r="AF69" i="59" s="1"/>
  <c r="H69" i="59"/>
  <c r="I69" i="59" s="1"/>
  <c r="T68" i="59"/>
  <c r="J68" i="59"/>
  <c r="M68" i="59" s="1"/>
  <c r="AF68" i="59" s="1"/>
  <c r="I68" i="59"/>
  <c r="H68" i="59"/>
  <c r="T67" i="59"/>
  <c r="J67" i="59"/>
  <c r="K67" i="59" s="1"/>
  <c r="H67" i="59"/>
  <c r="I67" i="59" s="1"/>
  <c r="T66" i="59"/>
  <c r="J66" i="59"/>
  <c r="M66" i="59" s="1"/>
  <c r="AF66" i="59" s="1"/>
  <c r="H66" i="59"/>
  <c r="I66" i="59" s="1"/>
  <c r="T65" i="59"/>
  <c r="H65" i="59" s="1"/>
  <c r="J65" i="59"/>
  <c r="I65" i="59"/>
  <c r="T64" i="59"/>
  <c r="J64" i="59"/>
  <c r="K64" i="59" s="1"/>
  <c r="H64" i="59"/>
  <c r="I64" i="59" s="1"/>
  <c r="T63" i="59"/>
  <c r="J63" i="59"/>
  <c r="H63" i="59"/>
  <c r="I63" i="59" s="1"/>
  <c r="T62" i="59"/>
  <c r="H62" i="59" s="1"/>
  <c r="I62" i="59" s="1"/>
  <c r="J62" i="59"/>
  <c r="M62" i="59" s="1"/>
  <c r="AF62" i="59" s="1"/>
  <c r="T61" i="59"/>
  <c r="H61" i="59" s="1"/>
  <c r="I61" i="59" s="1"/>
  <c r="J61" i="59"/>
  <c r="T60" i="59"/>
  <c r="J60" i="59"/>
  <c r="M60" i="59" s="1"/>
  <c r="AF60" i="59" s="1"/>
  <c r="I60" i="59"/>
  <c r="H60" i="59"/>
  <c r="T59" i="59"/>
  <c r="H59" i="59" s="1"/>
  <c r="I59" i="59" s="1"/>
  <c r="J59" i="59"/>
  <c r="M59" i="59" s="1"/>
  <c r="AF59" i="59" s="1"/>
  <c r="T58" i="59"/>
  <c r="J58" i="59"/>
  <c r="M58" i="59" s="1"/>
  <c r="AF58" i="59" s="1"/>
  <c r="H58" i="59"/>
  <c r="I58" i="59" s="1"/>
  <c r="T57" i="59"/>
  <c r="H57" i="59" s="1"/>
  <c r="J57" i="59"/>
  <c r="M57" i="59" s="1"/>
  <c r="AF57" i="59" s="1"/>
  <c r="I57" i="59"/>
  <c r="T56" i="59"/>
  <c r="H56" i="59" s="1"/>
  <c r="I56" i="59" s="1"/>
  <c r="J56" i="59"/>
  <c r="K56" i="59" s="1"/>
  <c r="T55" i="59"/>
  <c r="J55" i="59"/>
  <c r="M55" i="59" s="1"/>
  <c r="AF55" i="59" s="1"/>
  <c r="H55" i="59"/>
  <c r="I55" i="59" s="1"/>
  <c r="T54" i="59"/>
  <c r="H54" i="59" s="1"/>
  <c r="I54" i="59" s="1"/>
  <c r="J54" i="59"/>
  <c r="M54" i="59" s="1"/>
  <c r="AF54" i="59" s="1"/>
  <c r="T53" i="59"/>
  <c r="J53" i="59"/>
  <c r="H53" i="59"/>
  <c r="I53" i="59" s="1"/>
  <c r="T52" i="59"/>
  <c r="H52" i="59" s="1"/>
  <c r="J52" i="59"/>
  <c r="M52" i="59" s="1"/>
  <c r="AF52" i="59" s="1"/>
  <c r="I52" i="59"/>
  <c r="T51" i="59"/>
  <c r="H51" i="59" s="1"/>
  <c r="I51" i="59" s="1"/>
  <c r="J51" i="59"/>
  <c r="M51" i="59" s="1"/>
  <c r="AF51" i="59" s="1"/>
  <c r="T50" i="59"/>
  <c r="J50" i="59"/>
  <c r="K50" i="59" s="1"/>
  <c r="I50" i="59"/>
  <c r="H50" i="59"/>
  <c r="T49" i="59"/>
  <c r="H49" i="59" s="1"/>
  <c r="J49" i="59"/>
  <c r="M49" i="59" s="1"/>
  <c r="AF49" i="59" s="1"/>
  <c r="I49" i="59"/>
  <c r="T48" i="59"/>
  <c r="J48" i="59"/>
  <c r="K48" i="59" s="1"/>
  <c r="H48" i="59"/>
  <c r="I48" i="59" s="1"/>
  <c r="T47" i="59"/>
  <c r="H47" i="59" s="1"/>
  <c r="J47" i="59"/>
  <c r="M47" i="59" s="1"/>
  <c r="AF47" i="59" s="1"/>
  <c r="I47" i="59"/>
  <c r="T46" i="59"/>
  <c r="J46" i="59"/>
  <c r="K46" i="59" s="1"/>
  <c r="H46" i="59"/>
  <c r="I46" i="59" s="1"/>
  <c r="T45" i="59"/>
  <c r="H45" i="59" s="1"/>
  <c r="I45" i="59" s="1"/>
  <c r="J45" i="59"/>
  <c r="T44" i="59"/>
  <c r="J44" i="59"/>
  <c r="M44" i="59" s="1"/>
  <c r="AF44" i="59" s="1"/>
  <c r="H44" i="59"/>
  <c r="I44" i="59" s="1"/>
  <c r="T43" i="59"/>
  <c r="J43" i="59"/>
  <c r="M43" i="59" s="1"/>
  <c r="AF43" i="59" s="1"/>
  <c r="I43" i="59"/>
  <c r="H43" i="59"/>
  <c r="T42" i="59"/>
  <c r="J42" i="59"/>
  <c r="M42" i="59" s="1"/>
  <c r="AF42" i="59" s="1"/>
  <c r="I42" i="59"/>
  <c r="H42" i="59"/>
  <c r="T41" i="59"/>
  <c r="H41" i="59" s="1"/>
  <c r="J41" i="59"/>
  <c r="M41" i="59" s="1"/>
  <c r="AF41" i="59" s="1"/>
  <c r="I41" i="59"/>
  <c r="T40" i="59"/>
  <c r="H40" i="59" s="1"/>
  <c r="I40" i="59" s="1"/>
  <c r="J40" i="59"/>
  <c r="K40" i="59" s="1"/>
  <c r="T39" i="59"/>
  <c r="J39" i="59"/>
  <c r="M39" i="59" s="1"/>
  <c r="AF39" i="59" s="1"/>
  <c r="H39" i="59"/>
  <c r="I39" i="59" s="1"/>
  <c r="T38" i="59"/>
  <c r="J38" i="59"/>
  <c r="H38" i="59"/>
  <c r="I38" i="59" s="1"/>
  <c r="T37" i="59"/>
  <c r="H37" i="59" s="1"/>
  <c r="I37" i="59" s="1"/>
  <c r="J37" i="59"/>
  <c r="T36" i="59"/>
  <c r="J36" i="59"/>
  <c r="M36" i="59" s="1"/>
  <c r="AF36" i="59" s="1"/>
  <c r="H36" i="59"/>
  <c r="I36" i="59" s="1"/>
  <c r="T35" i="59"/>
  <c r="J35" i="59"/>
  <c r="K35" i="59" s="1"/>
  <c r="I35" i="59"/>
  <c r="H35" i="59"/>
  <c r="T34" i="59"/>
  <c r="J34" i="59"/>
  <c r="M34" i="59" s="1"/>
  <c r="AF34" i="59" s="1"/>
  <c r="I34" i="59"/>
  <c r="H34" i="59"/>
  <c r="T33" i="59"/>
  <c r="H33" i="59" s="1"/>
  <c r="J33" i="59"/>
  <c r="M33" i="59" s="1"/>
  <c r="AF33" i="59" s="1"/>
  <c r="I33" i="59"/>
  <c r="T32" i="59"/>
  <c r="H32" i="59" s="1"/>
  <c r="I32" i="59" s="1"/>
  <c r="J32" i="59"/>
  <c r="K32" i="59" s="1"/>
  <c r="T31" i="59"/>
  <c r="J31" i="59"/>
  <c r="M31" i="59" s="1"/>
  <c r="AF31" i="59" s="1"/>
  <c r="H31" i="59"/>
  <c r="I31" i="59" s="1"/>
  <c r="T30" i="59"/>
  <c r="J30" i="59"/>
  <c r="H30" i="59"/>
  <c r="I30" i="59" s="1"/>
  <c r="T29" i="59"/>
  <c r="H29" i="59" s="1"/>
  <c r="I29" i="59" s="1"/>
  <c r="J29" i="59"/>
  <c r="T28" i="59"/>
  <c r="J28" i="59"/>
  <c r="M28" i="59" s="1"/>
  <c r="AF28" i="59" s="1"/>
  <c r="H28" i="59"/>
  <c r="I28" i="59" s="1"/>
  <c r="T27" i="59"/>
  <c r="J27" i="59"/>
  <c r="K27" i="59" s="1"/>
  <c r="I27" i="59"/>
  <c r="H27" i="59"/>
  <c r="T26" i="59"/>
  <c r="J26" i="59"/>
  <c r="M26" i="59" s="1"/>
  <c r="AF26" i="59" s="1"/>
  <c r="I26" i="59"/>
  <c r="H26" i="59"/>
  <c r="T25" i="59"/>
  <c r="H25" i="59" s="1"/>
  <c r="J25" i="59"/>
  <c r="M25" i="59" s="1"/>
  <c r="AF25" i="59" s="1"/>
  <c r="I25" i="59"/>
  <c r="T24" i="59"/>
  <c r="H24" i="59" s="1"/>
  <c r="I24" i="59" s="1"/>
  <c r="J24" i="59"/>
  <c r="K24" i="59" s="1"/>
  <c r="T23" i="59"/>
  <c r="J23" i="59"/>
  <c r="H23" i="59"/>
  <c r="I23" i="59" s="1"/>
  <c r="T22" i="59"/>
  <c r="J22" i="59"/>
  <c r="H22" i="59"/>
  <c r="I22" i="59" s="1"/>
  <c r="T21" i="59"/>
  <c r="H21" i="59" s="1"/>
  <c r="I21" i="59" s="1"/>
  <c r="J21" i="59"/>
  <c r="M21" i="59" s="1"/>
  <c r="AF21" i="59" s="1"/>
  <c r="T20" i="59"/>
  <c r="J20" i="59"/>
  <c r="K20" i="59" s="1"/>
  <c r="H20" i="59"/>
  <c r="I20" i="59" s="1"/>
  <c r="T19" i="59"/>
  <c r="J19" i="59"/>
  <c r="M19" i="59" s="1"/>
  <c r="AF19" i="59" s="1"/>
  <c r="I19" i="59"/>
  <c r="H19" i="59"/>
  <c r="T18" i="59"/>
  <c r="J18" i="59"/>
  <c r="K18" i="59" s="1"/>
  <c r="I18" i="59"/>
  <c r="H18" i="59"/>
  <c r="T17" i="59"/>
  <c r="H17" i="59" s="1"/>
  <c r="J17" i="59"/>
  <c r="M17" i="59" s="1"/>
  <c r="AF17" i="59" s="1"/>
  <c r="I17" i="59"/>
  <c r="T16" i="59"/>
  <c r="H16" i="59" s="1"/>
  <c r="J16" i="59"/>
  <c r="C15" i="59"/>
  <c r="C16" i="59" s="1"/>
  <c r="C17" i="59" s="1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C73" i="59" s="1"/>
  <c r="C74" i="59" s="1"/>
  <c r="C75" i="59" s="1"/>
  <c r="C76" i="59" s="1"/>
  <c r="C77" i="59" s="1"/>
  <c r="C78" i="59" s="1"/>
  <c r="C79" i="59" s="1"/>
  <c r="C80" i="59" s="1"/>
  <c r="C81" i="59" s="1"/>
  <c r="C82" i="59" s="1"/>
  <c r="C83" i="59" s="1"/>
  <c r="C84" i="59" s="1"/>
  <c r="C85" i="59" s="1"/>
  <c r="C86" i="59" s="1"/>
  <c r="C87" i="59" s="1"/>
  <c r="C88" i="59" s="1"/>
  <c r="C89" i="59" s="1"/>
  <c r="C90" i="59" s="1"/>
  <c r="C91" i="59" s="1"/>
  <c r="C92" i="59" s="1"/>
  <c r="C93" i="59" s="1"/>
  <c r="C94" i="59" s="1"/>
  <c r="C95" i="59" s="1"/>
  <c r="C96" i="59" s="1"/>
  <c r="C97" i="59" s="1"/>
  <c r="C98" i="59" s="1"/>
  <c r="C99" i="59" s="1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155" i="59" s="1"/>
  <c r="C156" i="59" s="1"/>
  <c r="C157" i="59" s="1"/>
  <c r="C158" i="59" s="1"/>
  <c r="C159" i="59" s="1"/>
  <c r="C160" i="59" s="1"/>
  <c r="C161" i="59" s="1"/>
  <c r="C162" i="59" s="1"/>
  <c r="C163" i="59" s="1"/>
  <c r="C164" i="59" s="1"/>
  <c r="C165" i="59" s="1"/>
  <c r="C166" i="59" s="1"/>
  <c r="C167" i="59" s="1"/>
  <c r="C168" i="59" s="1"/>
  <c r="C169" i="59" s="1"/>
  <c r="C170" i="59" s="1"/>
  <c r="C171" i="59" s="1"/>
  <c r="C172" i="59" s="1"/>
  <c r="C173" i="59" s="1"/>
  <c r="C174" i="59" s="1"/>
  <c r="C175" i="59" s="1"/>
  <c r="C176" i="59" s="1"/>
  <c r="C177" i="59" s="1"/>
  <c r="C178" i="59" s="1"/>
  <c r="F13" i="59"/>
  <c r="E13" i="59"/>
  <c r="D12" i="59"/>
  <c r="D7" i="59"/>
  <c r="L3" i="59"/>
  <c r="F179" i="58"/>
  <c r="E179" i="58"/>
  <c r="D179" i="58"/>
  <c r="T178" i="58"/>
  <c r="H178" i="58" s="1"/>
  <c r="I178" i="58" s="1"/>
  <c r="J178" i="58"/>
  <c r="T177" i="58"/>
  <c r="H177" i="58" s="1"/>
  <c r="I177" i="58" s="1"/>
  <c r="J177" i="58"/>
  <c r="K177" i="58" s="1"/>
  <c r="T176" i="58"/>
  <c r="J176" i="58"/>
  <c r="M176" i="58" s="1"/>
  <c r="AF176" i="58" s="1"/>
  <c r="H176" i="58"/>
  <c r="I176" i="58" s="1"/>
  <c r="T175" i="58"/>
  <c r="J175" i="58"/>
  <c r="M175" i="58" s="1"/>
  <c r="AF175" i="58" s="1"/>
  <c r="H175" i="58"/>
  <c r="I175" i="58" s="1"/>
  <c r="T174" i="58"/>
  <c r="J174" i="58"/>
  <c r="H174" i="58"/>
  <c r="I174" i="58" s="1"/>
  <c r="T173" i="58"/>
  <c r="H173" i="58" s="1"/>
  <c r="J173" i="58"/>
  <c r="I173" i="58"/>
  <c r="T172" i="58"/>
  <c r="J172" i="58"/>
  <c r="M172" i="58" s="1"/>
  <c r="AF172" i="58" s="1"/>
  <c r="I172" i="58"/>
  <c r="H172" i="58"/>
  <c r="T171" i="58"/>
  <c r="J171" i="58"/>
  <c r="K171" i="58" s="1"/>
  <c r="H171" i="58"/>
  <c r="I171" i="58" s="1"/>
  <c r="T170" i="58"/>
  <c r="J170" i="58"/>
  <c r="H170" i="58"/>
  <c r="I170" i="58" s="1"/>
  <c r="T169" i="58"/>
  <c r="H169" i="58" s="1"/>
  <c r="I169" i="58" s="1"/>
  <c r="J169" i="58"/>
  <c r="K169" i="58" s="1"/>
  <c r="T168" i="58"/>
  <c r="J168" i="58"/>
  <c r="H168" i="58"/>
  <c r="I168" i="58" s="1"/>
  <c r="T167" i="58"/>
  <c r="J167" i="58"/>
  <c r="M167" i="58" s="1"/>
  <c r="AF167" i="58" s="1"/>
  <c r="H167" i="58"/>
  <c r="I167" i="58" s="1"/>
  <c r="T166" i="58"/>
  <c r="J166" i="58"/>
  <c r="M166" i="58" s="1"/>
  <c r="AF166" i="58" s="1"/>
  <c r="H166" i="58"/>
  <c r="I166" i="58" s="1"/>
  <c r="T165" i="58"/>
  <c r="H165" i="58" s="1"/>
  <c r="I165" i="58" s="1"/>
  <c r="J165" i="58"/>
  <c r="M165" i="58" s="1"/>
  <c r="AF165" i="58" s="1"/>
  <c r="T164" i="58"/>
  <c r="J164" i="58"/>
  <c r="K164" i="58" s="1"/>
  <c r="I164" i="58"/>
  <c r="H164" i="58"/>
  <c r="T163" i="58"/>
  <c r="J163" i="58"/>
  <c r="M163" i="58" s="1"/>
  <c r="AF163" i="58" s="1"/>
  <c r="H163" i="58"/>
  <c r="I163" i="58" s="1"/>
  <c r="T162" i="58"/>
  <c r="J162" i="58"/>
  <c r="H162" i="58"/>
  <c r="I162" i="58" s="1"/>
  <c r="T161" i="58"/>
  <c r="H161" i="58" s="1"/>
  <c r="I161" i="58" s="1"/>
  <c r="J161" i="58"/>
  <c r="K161" i="58" s="1"/>
  <c r="T160" i="58"/>
  <c r="J160" i="58"/>
  <c r="K160" i="58" s="1"/>
  <c r="H160" i="58"/>
  <c r="I160" i="58" s="1"/>
  <c r="T159" i="58"/>
  <c r="J159" i="58"/>
  <c r="M159" i="58" s="1"/>
  <c r="AF159" i="58" s="1"/>
  <c r="H159" i="58"/>
  <c r="I159" i="58" s="1"/>
  <c r="T158" i="58"/>
  <c r="J158" i="58"/>
  <c r="H158" i="58"/>
  <c r="I158" i="58" s="1"/>
  <c r="T157" i="58"/>
  <c r="H157" i="58" s="1"/>
  <c r="I157" i="58" s="1"/>
  <c r="J157" i="58"/>
  <c r="M157" i="58" s="1"/>
  <c r="AF157" i="58" s="1"/>
  <c r="T156" i="58"/>
  <c r="J156" i="58"/>
  <c r="K156" i="58" s="1"/>
  <c r="I156" i="58"/>
  <c r="H156" i="58"/>
  <c r="T155" i="58"/>
  <c r="J155" i="58"/>
  <c r="K155" i="58" s="1"/>
  <c r="H155" i="58"/>
  <c r="I155" i="58" s="1"/>
  <c r="T154" i="58"/>
  <c r="J154" i="58"/>
  <c r="H154" i="58"/>
  <c r="I154" i="58" s="1"/>
  <c r="T153" i="58"/>
  <c r="H153" i="58" s="1"/>
  <c r="I153" i="58" s="1"/>
  <c r="J153" i="58"/>
  <c r="K153" i="58" s="1"/>
  <c r="T152" i="58"/>
  <c r="J152" i="58"/>
  <c r="K152" i="58" s="1"/>
  <c r="H152" i="58"/>
  <c r="I152" i="58" s="1"/>
  <c r="T151" i="58"/>
  <c r="J151" i="58"/>
  <c r="K151" i="58" s="1"/>
  <c r="H151" i="58"/>
  <c r="I151" i="58" s="1"/>
  <c r="T150" i="58"/>
  <c r="J150" i="58"/>
  <c r="M150" i="58" s="1"/>
  <c r="AF150" i="58" s="1"/>
  <c r="H150" i="58"/>
  <c r="I150" i="58" s="1"/>
  <c r="T149" i="58"/>
  <c r="H149" i="58" s="1"/>
  <c r="I149" i="58" s="1"/>
  <c r="J149" i="58"/>
  <c r="M149" i="58" s="1"/>
  <c r="AF149" i="58" s="1"/>
  <c r="T148" i="58"/>
  <c r="J148" i="58"/>
  <c r="I148" i="58"/>
  <c r="H148" i="58"/>
  <c r="T147" i="58"/>
  <c r="J147" i="58"/>
  <c r="M147" i="58" s="1"/>
  <c r="AF147" i="58" s="1"/>
  <c r="H147" i="58"/>
  <c r="I147" i="58" s="1"/>
  <c r="T146" i="58"/>
  <c r="J146" i="58"/>
  <c r="H146" i="58"/>
  <c r="I146" i="58" s="1"/>
  <c r="T145" i="58"/>
  <c r="H145" i="58" s="1"/>
  <c r="I145" i="58" s="1"/>
  <c r="J145" i="58"/>
  <c r="K145" i="58" s="1"/>
  <c r="T144" i="58"/>
  <c r="J144" i="58"/>
  <c r="K144" i="58" s="1"/>
  <c r="H144" i="58"/>
  <c r="I144" i="58" s="1"/>
  <c r="T143" i="58"/>
  <c r="J143" i="58"/>
  <c r="K143" i="58" s="1"/>
  <c r="H143" i="58"/>
  <c r="I143" i="58" s="1"/>
  <c r="T142" i="58"/>
  <c r="J142" i="58"/>
  <c r="H142" i="58"/>
  <c r="I142" i="58" s="1"/>
  <c r="T141" i="58"/>
  <c r="H141" i="58" s="1"/>
  <c r="I141" i="58" s="1"/>
  <c r="J141" i="58"/>
  <c r="M141" i="58" s="1"/>
  <c r="AF141" i="58" s="1"/>
  <c r="T140" i="58"/>
  <c r="J140" i="58"/>
  <c r="K140" i="58" s="1"/>
  <c r="I140" i="58"/>
  <c r="H140" i="58"/>
  <c r="T139" i="58"/>
  <c r="J139" i="58"/>
  <c r="H139" i="58"/>
  <c r="I139" i="58" s="1"/>
  <c r="T138" i="58"/>
  <c r="J138" i="58"/>
  <c r="H138" i="58"/>
  <c r="I138" i="58" s="1"/>
  <c r="T137" i="58"/>
  <c r="H137" i="58" s="1"/>
  <c r="I137" i="58" s="1"/>
  <c r="J137" i="58"/>
  <c r="K137" i="58" s="1"/>
  <c r="T136" i="58"/>
  <c r="J136" i="58"/>
  <c r="K136" i="58" s="1"/>
  <c r="H136" i="58"/>
  <c r="I136" i="58" s="1"/>
  <c r="T135" i="58"/>
  <c r="J135" i="58"/>
  <c r="M135" i="58" s="1"/>
  <c r="AF135" i="58" s="1"/>
  <c r="H135" i="58"/>
  <c r="I135" i="58" s="1"/>
  <c r="T134" i="58"/>
  <c r="J134" i="58"/>
  <c r="M134" i="58" s="1"/>
  <c r="AF134" i="58" s="1"/>
  <c r="H134" i="58"/>
  <c r="I134" i="58" s="1"/>
  <c r="T133" i="58"/>
  <c r="H133" i="58" s="1"/>
  <c r="I133" i="58" s="1"/>
  <c r="J133" i="58"/>
  <c r="M133" i="58" s="1"/>
  <c r="AF133" i="58" s="1"/>
  <c r="T132" i="58"/>
  <c r="J132" i="58"/>
  <c r="I132" i="58"/>
  <c r="H132" i="58"/>
  <c r="T131" i="58"/>
  <c r="J131" i="58"/>
  <c r="M131" i="58" s="1"/>
  <c r="AF131" i="58" s="1"/>
  <c r="H131" i="58"/>
  <c r="I131" i="58" s="1"/>
  <c r="T130" i="58"/>
  <c r="J130" i="58"/>
  <c r="H130" i="58"/>
  <c r="I130" i="58" s="1"/>
  <c r="T129" i="58"/>
  <c r="H129" i="58" s="1"/>
  <c r="I129" i="58" s="1"/>
  <c r="J129" i="58"/>
  <c r="K129" i="58" s="1"/>
  <c r="T128" i="58"/>
  <c r="J128" i="58"/>
  <c r="K128" i="58" s="1"/>
  <c r="H128" i="58"/>
  <c r="I128" i="58" s="1"/>
  <c r="T127" i="58"/>
  <c r="J127" i="58"/>
  <c r="K127" i="58" s="1"/>
  <c r="H127" i="58"/>
  <c r="I127" i="58" s="1"/>
  <c r="T126" i="58"/>
  <c r="J126" i="58"/>
  <c r="H126" i="58"/>
  <c r="I126" i="58" s="1"/>
  <c r="T125" i="58"/>
  <c r="H125" i="58" s="1"/>
  <c r="I125" i="58" s="1"/>
  <c r="J125" i="58"/>
  <c r="M125" i="58" s="1"/>
  <c r="AF125" i="58" s="1"/>
  <c r="T124" i="58"/>
  <c r="J124" i="58"/>
  <c r="K124" i="58" s="1"/>
  <c r="I124" i="58"/>
  <c r="H124" i="58"/>
  <c r="T123" i="58"/>
  <c r="J123" i="58"/>
  <c r="H123" i="58"/>
  <c r="I123" i="58" s="1"/>
  <c r="T122" i="58"/>
  <c r="J122" i="58"/>
  <c r="H122" i="58"/>
  <c r="I122" i="58" s="1"/>
  <c r="T121" i="58"/>
  <c r="H121" i="58" s="1"/>
  <c r="J121" i="58"/>
  <c r="I121" i="58"/>
  <c r="T120" i="58"/>
  <c r="J120" i="58"/>
  <c r="K120" i="58" s="1"/>
  <c r="H120" i="58"/>
  <c r="I120" i="58" s="1"/>
  <c r="T119" i="58"/>
  <c r="J119" i="58"/>
  <c r="M119" i="58" s="1"/>
  <c r="AF119" i="58" s="1"/>
  <c r="H119" i="58"/>
  <c r="I119" i="58" s="1"/>
  <c r="T118" i="58"/>
  <c r="J118" i="58"/>
  <c r="M118" i="58" s="1"/>
  <c r="AF118" i="58" s="1"/>
  <c r="H118" i="58"/>
  <c r="I118" i="58" s="1"/>
  <c r="T117" i="58"/>
  <c r="H117" i="58" s="1"/>
  <c r="J117" i="58"/>
  <c r="I117" i="58"/>
  <c r="T116" i="58"/>
  <c r="H116" i="58" s="1"/>
  <c r="I116" i="58" s="1"/>
  <c r="J116" i="58"/>
  <c r="K116" i="58" s="1"/>
  <c r="T115" i="58"/>
  <c r="J115" i="58"/>
  <c r="M115" i="58" s="1"/>
  <c r="AF115" i="58" s="1"/>
  <c r="H115" i="58"/>
  <c r="I115" i="58" s="1"/>
  <c r="T114" i="58"/>
  <c r="J114" i="58"/>
  <c r="H114" i="58"/>
  <c r="I114" i="58" s="1"/>
  <c r="T113" i="58"/>
  <c r="H113" i="58" s="1"/>
  <c r="I113" i="58" s="1"/>
  <c r="J113" i="58"/>
  <c r="B113" i="58"/>
  <c r="T112" i="58"/>
  <c r="H112" i="58" s="1"/>
  <c r="J112" i="58"/>
  <c r="I112" i="58"/>
  <c r="T111" i="58"/>
  <c r="J111" i="58"/>
  <c r="K111" i="58" s="1"/>
  <c r="H111" i="58"/>
  <c r="I111" i="58" s="1"/>
  <c r="T110" i="58"/>
  <c r="J110" i="58"/>
  <c r="K110" i="58" s="1"/>
  <c r="H110" i="58"/>
  <c r="I110" i="58" s="1"/>
  <c r="T109" i="58"/>
  <c r="J109" i="58"/>
  <c r="M109" i="58" s="1"/>
  <c r="AF109" i="58" s="1"/>
  <c r="H109" i="58"/>
  <c r="I109" i="58" s="1"/>
  <c r="T108" i="58"/>
  <c r="H108" i="58" s="1"/>
  <c r="I108" i="58" s="1"/>
  <c r="J108" i="58"/>
  <c r="T107" i="58"/>
  <c r="H107" i="58" s="1"/>
  <c r="I107" i="58" s="1"/>
  <c r="J107" i="58"/>
  <c r="M107" i="58" s="1"/>
  <c r="AF107" i="58" s="1"/>
  <c r="T106" i="58"/>
  <c r="J106" i="58"/>
  <c r="M106" i="58" s="1"/>
  <c r="AF106" i="58" s="1"/>
  <c r="I106" i="58"/>
  <c r="H106" i="58"/>
  <c r="T105" i="58"/>
  <c r="J105" i="58"/>
  <c r="M105" i="58" s="1"/>
  <c r="AF105" i="58" s="1"/>
  <c r="I105" i="58"/>
  <c r="H105" i="58"/>
  <c r="T104" i="58"/>
  <c r="H104" i="58" s="1"/>
  <c r="J104" i="58"/>
  <c r="M104" i="58" s="1"/>
  <c r="AF104" i="58" s="1"/>
  <c r="I104" i="58"/>
  <c r="T103" i="58"/>
  <c r="H103" i="58" s="1"/>
  <c r="I103" i="58" s="1"/>
  <c r="J103" i="58"/>
  <c r="M103" i="58" s="1"/>
  <c r="AF103" i="58" s="1"/>
  <c r="T102" i="58"/>
  <c r="H102" i="58" s="1"/>
  <c r="I102" i="58" s="1"/>
  <c r="J102" i="58"/>
  <c r="T101" i="58"/>
  <c r="J101" i="58"/>
  <c r="K101" i="58" s="1"/>
  <c r="H101" i="58"/>
  <c r="I101" i="58" s="1"/>
  <c r="T100" i="58"/>
  <c r="J100" i="58"/>
  <c r="K100" i="58" s="1"/>
  <c r="H100" i="58"/>
  <c r="I100" i="58" s="1"/>
  <c r="T99" i="58"/>
  <c r="J99" i="58"/>
  <c r="M99" i="58" s="1"/>
  <c r="AF99" i="58" s="1"/>
  <c r="I99" i="58"/>
  <c r="H99" i="58"/>
  <c r="T98" i="58"/>
  <c r="H98" i="58" s="1"/>
  <c r="I98" i="58" s="1"/>
  <c r="J98" i="58"/>
  <c r="T97" i="58"/>
  <c r="H97" i="58" s="1"/>
  <c r="J97" i="58"/>
  <c r="M97" i="58" s="1"/>
  <c r="AF97" i="58" s="1"/>
  <c r="I97" i="58"/>
  <c r="T96" i="58"/>
  <c r="J96" i="58"/>
  <c r="M96" i="58" s="1"/>
  <c r="AF96" i="58" s="1"/>
  <c r="H96" i="58"/>
  <c r="I96" i="58" s="1"/>
  <c r="T95" i="58"/>
  <c r="H95" i="58" s="1"/>
  <c r="I95" i="58" s="1"/>
  <c r="J95" i="58"/>
  <c r="M95" i="58" s="1"/>
  <c r="AF95" i="58" s="1"/>
  <c r="T94" i="58"/>
  <c r="H94" i="58" s="1"/>
  <c r="J94" i="58"/>
  <c r="I94" i="58"/>
  <c r="T93" i="58"/>
  <c r="H93" i="58" s="1"/>
  <c r="I93" i="58" s="1"/>
  <c r="J93" i="58"/>
  <c r="M93" i="58" s="1"/>
  <c r="AF93" i="58" s="1"/>
  <c r="T92" i="58"/>
  <c r="J92" i="58"/>
  <c r="K92" i="58" s="1"/>
  <c r="H92" i="58"/>
  <c r="I92" i="58" s="1"/>
  <c r="T91" i="58"/>
  <c r="J91" i="58"/>
  <c r="M91" i="58" s="1"/>
  <c r="AF91" i="58" s="1"/>
  <c r="I91" i="58"/>
  <c r="H91" i="58"/>
  <c r="T90" i="58"/>
  <c r="H90" i="58" s="1"/>
  <c r="J90" i="58"/>
  <c r="I90" i="58"/>
  <c r="T89" i="58"/>
  <c r="J89" i="58"/>
  <c r="M89" i="58" s="1"/>
  <c r="AF89" i="58" s="1"/>
  <c r="I89" i="58"/>
  <c r="H89" i="58"/>
  <c r="T88" i="58"/>
  <c r="J88" i="58"/>
  <c r="K88" i="58" s="1"/>
  <c r="H88" i="58"/>
  <c r="I88" i="58" s="1"/>
  <c r="T87" i="58"/>
  <c r="H87" i="58" s="1"/>
  <c r="I87" i="58" s="1"/>
  <c r="J87" i="58"/>
  <c r="T86" i="58"/>
  <c r="H86" i="58" s="1"/>
  <c r="I86" i="58" s="1"/>
  <c r="J86" i="58"/>
  <c r="T85" i="58"/>
  <c r="H85" i="58" s="1"/>
  <c r="I85" i="58" s="1"/>
  <c r="J85" i="58"/>
  <c r="K85" i="58" s="1"/>
  <c r="T84" i="58"/>
  <c r="J84" i="58"/>
  <c r="K84" i="58" s="1"/>
  <c r="H84" i="58"/>
  <c r="I84" i="58" s="1"/>
  <c r="T83" i="58"/>
  <c r="J83" i="58"/>
  <c r="M83" i="58" s="1"/>
  <c r="AF83" i="58" s="1"/>
  <c r="I83" i="58"/>
  <c r="H83" i="58"/>
  <c r="T82" i="58"/>
  <c r="H82" i="58" s="1"/>
  <c r="I82" i="58" s="1"/>
  <c r="J82" i="58"/>
  <c r="K82" i="58" s="1"/>
  <c r="T81" i="58"/>
  <c r="J81" i="58"/>
  <c r="M81" i="58" s="1"/>
  <c r="AF81" i="58" s="1"/>
  <c r="H81" i="58"/>
  <c r="I81" i="58" s="1"/>
  <c r="T80" i="58"/>
  <c r="J80" i="58"/>
  <c r="K80" i="58" s="1"/>
  <c r="H80" i="58"/>
  <c r="I80" i="58" s="1"/>
  <c r="T79" i="58"/>
  <c r="H79" i="58" s="1"/>
  <c r="I79" i="58" s="1"/>
  <c r="J79" i="58"/>
  <c r="M79" i="58" s="1"/>
  <c r="AF79" i="58" s="1"/>
  <c r="T78" i="58"/>
  <c r="H78" i="58" s="1"/>
  <c r="I78" i="58" s="1"/>
  <c r="J78" i="58"/>
  <c r="T77" i="58"/>
  <c r="J77" i="58"/>
  <c r="H77" i="58"/>
  <c r="I77" i="58" s="1"/>
  <c r="T76" i="58"/>
  <c r="H76" i="58" s="1"/>
  <c r="I76" i="58" s="1"/>
  <c r="J76" i="58"/>
  <c r="M76" i="58" s="1"/>
  <c r="AF76" i="58" s="1"/>
  <c r="T75" i="58"/>
  <c r="J75" i="58"/>
  <c r="M75" i="58" s="1"/>
  <c r="AF75" i="58" s="1"/>
  <c r="I75" i="58"/>
  <c r="H75" i="58"/>
  <c r="T74" i="58"/>
  <c r="H74" i="58" s="1"/>
  <c r="J74" i="58"/>
  <c r="I74" i="58"/>
  <c r="T73" i="58"/>
  <c r="J73" i="58"/>
  <c r="K73" i="58" s="1"/>
  <c r="H73" i="58"/>
  <c r="I73" i="58" s="1"/>
  <c r="T72" i="58"/>
  <c r="J72" i="58"/>
  <c r="H72" i="58"/>
  <c r="I72" i="58" s="1"/>
  <c r="T71" i="58"/>
  <c r="H71" i="58" s="1"/>
  <c r="I71" i="58" s="1"/>
  <c r="J71" i="58"/>
  <c r="T70" i="58"/>
  <c r="J70" i="58"/>
  <c r="H70" i="58"/>
  <c r="I70" i="58" s="1"/>
  <c r="T69" i="58"/>
  <c r="H69" i="58" s="1"/>
  <c r="I69" i="58" s="1"/>
  <c r="J69" i="58"/>
  <c r="M69" i="58" s="1"/>
  <c r="AF69" i="58" s="1"/>
  <c r="T68" i="58"/>
  <c r="J68" i="58"/>
  <c r="M68" i="58" s="1"/>
  <c r="AF68" i="58" s="1"/>
  <c r="H68" i="58"/>
  <c r="I68" i="58" s="1"/>
  <c r="T67" i="58"/>
  <c r="J67" i="58"/>
  <c r="H67" i="58"/>
  <c r="I67" i="58" s="1"/>
  <c r="T66" i="58"/>
  <c r="H66" i="58" s="1"/>
  <c r="J66" i="58"/>
  <c r="M66" i="58" s="1"/>
  <c r="AF66" i="58" s="1"/>
  <c r="I66" i="58"/>
  <c r="T65" i="58"/>
  <c r="H65" i="58" s="1"/>
  <c r="J65" i="58"/>
  <c r="M65" i="58" s="1"/>
  <c r="AF65" i="58" s="1"/>
  <c r="I65" i="58"/>
  <c r="T64" i="58"/>
  <c r="J64" i="58"/>
  <c r="M64" i="58" s="1"/>
  <c r="AF64" i="58" s="1"/>
  <c r="I64" i="58"/>
  <c r="H64" i="58"/>
  <c r="T63" i="58"/>
  <c r="H63" i="58" s="1"/>
  <c r="I63" i="58" s="1"/>
  <c r="J63" i="58"/>
  <c r="K63" i="58" s="1"/>
  <c r="T62" i="58"/>
  <c r="H62" i="58" s="1"/>
  <c r="I62" i="58" s="1"/>
  <c r="J62" i="58"/>
  <c r="T61" i="58"/>
  <c r="H61" i="58" s="1"/>
  <c r="I61" i="58" s="1"/>
  <c r="J61" i="58"/>
  <c r="T60" i="58"/>
  <c r="H60" i="58" s="1"/>
  <c r="I60" i="58" s="1"/>
  <c r="J60" i="58"/>
  <c r="K60" i="58" s="1"/>
  <c r="T59" i="58"/>
  <c r="J59" i="58"/>
  <c r="M59" i="58" s="1"/>
  <c r="AF59" i="58" s="1"/>
  <c r="H59" i="58"/>
  <c r="I59" i="58" s="1"/>
  <c r="T58" i="58"/>
  <c r="J58" i="58"/>
  <c r="M58" i="58" s="1"/>
  <c r="AF58" i="58" s="1"/>
  <c r="H58" i="58"/>
  <c r="I58" i="58" s="1"/>
  <c r="T57" i="58"/>
  <c r="H57" i="58" s="1"/>
  <c r="I57" i="58" s="1"/>
  <c r="J57" i="58"/>
  <c r="M57" i="58" s="1"/>
  <c r="AF57" i="58" s="1"/>
  <c r="T56" i="58"/>
  <c r="J56" i="58"/>
  <c r="M56" i="58" s="1"/>
  <c r="AF56" i="58" s="1"/>
  <c r="H56" i="58"/>
  <c r="I56" i="58" s="1"/>
  <c r="T55" i="58"/>
  <c r="H55" i="58" s="1"/>
  <c r="J55" i="58"/>
  <c r="I55" i="58"/>
  <c r="T54" i="58"/>
  <c r="J54" i="58"/>
  <c r="K54" i="58" s="1"/>
  <c r="H54" i="58"/>
  <c r="I54" i="58" s="1"/>
  <c r="T53" i="58"/>
  <c r="H53" i="58" s="1"/>
  <c r="I53" i="58" s="1"/>
  <c r="J53" i="58"/>
  <c r="T52" i="58"/>
  <c r="J52" i="58"/>
  <c r="H52" i="58"/>
  <c r="I52" i="58" s="1"/>
  <c r="T51" i="58"/>
  <c r="J51" i="58"/>
  <c r="M51" i="58" s="1"/>
  <c r="AF51" i="58" s="1"/>
  <c r="H51" i="58"/>
  <c r="I51" i="58" s="1"/>
  <c r="T50" i="58"/>
  <c r="H50" i="58" s="1"/>
  <c r="J50" i="58"/>
  <c r="I50" i="58"/>
  <c r="T49" i="58"/>
  <c r="H49" i="58" s="1"/>
  <c r="I49" i="58" s="1"/>
  <c r="J49" i="58"/>
  <c r="M49" i="58" s="1"/>
  <c r="AF49" i="58" s="1"/>
  <c r="T48" i="58"/>
  <c r="J48" i="58"/>
  <c r="K48" i="58" s="1"/>
  <c r="H48" i="58"/>
  <c r="I48" i="58" s="1"/>
  <c r="T47" i="58"/>
  <c r="H47" i="58" s="1"/>
  <c r="J47" i="58"/>
  <c r="M47" i="58" s="1"/>
  <c r="AF47" i="58" s="1"/>
  <c r="I47" i="58"/>
  <c r="T46" i="58"/>
  <c r="H46" i="58" s="1"/>
  <c r="I46" i="58" s="1"/>
  <c r="J46" i="58"/>
  <c r="T45" i="58"/>
  <c r="H45" i="58" s="1"/>
  <c r="J45" i="58"/>
  <c r="M45" i="58" s="1"/>
  <c r="AF45" i="58" s="1"/>
  <c r="I45" i="58"/>
  <c r="T44" i="58"/>
  <c r="H44" i="58" s="1"/>
  <c r="I44" i="58" s="1"/>
  <c r="J44" i="58"/>
  <c r="T43" i="58"/>
  <c r="H43" i="58" s="1"/>
  <c r="I43" i="58" s="1"/>
  <c r="J43" i="58"/>
  <c r="M43" i="58" s="1"/>
  <c r="AF43" i="58" s="1"/>
  <c r="T42" i="58"/>
  <c r="J42" i="58"/>
  <c r="M42" i="58" s="1"/>
  <c r="AF42" i="58" s="1"/>
  <c r="H42" i="58"/>
  <c r="I42" i="58" s="1"/>
  <c r="T41" i="58"/>
  <c r="H41" i="58" s="1"/>
  <c r="I41" i="58" s="1"/>
  <c r="J41" i="58"/>
  <c r="M41" i="58" s="1"/>
  <c r="AF41" i="58" s="1"/>
  <c r="T40" i="58"/>
  <c r="J40" i="58"/>
  <c r="K40" i="58" s="1"/>
  <c r="H40" i="58"/>
  <c r="I40" i="58" s="1"/>
  <c r="T39" i="58"/>
  <c r="H39" i="58" s="1"/>
  <c r="I39" i="58" s="1"/>
  <c r="J39" i="58"/>
  <c r="T38" i="58"/>
  <c r="H38" i="58" s="1"/>
  <c r="I38" i="58" s="1"/>
  <c r="J38" i="58"/>
  <c r="K38" i="58" s="1"/>
  <c r="T37" i="58"/>
  <c r="H37" i="58" s="1"/>
  <c r="I37" i="58" s="1"/>
  <c r="J37" i="58"/>
  <c r="T36" i="58"/>
  <c r="J36" i="58"/>
  <c r="M36" i="58" s="1"/>
  <c r="AF36" i="58" s="1"/>
  <c r="H36" i="58"/>
  <c r="I36" i="58" s="1"/>
  <c r="T35" i="58"/>
  <c r="H35" i="58" s="1"/>
  <c r="I35" i="58" s="1"/>
  <c r="J35" i="58"/>
  <c r="M35" i="58" s="1"/>
  <c r="AF35" i="58" s="1"/>
  <c r="T34" i="58"/>
  <c r="J34" i="58"/>
  <c r="K34" i="58" s="1"/>
  <c r="H34" i="58"/>
  <c r="I34" i="58" s="1"/>
  <c r="T33" i="58"/>
  <c r="H33" i="58" s="1"/>
  <c r="I33" i="58" s="1"/>
  <c r="J33" i="58"/>
  <c r="M33" i="58" s="1"/>
  <c r="AF33" i="58" s="1"/>
  <c r="T32" i="58"/>
  <c r="J32" i="58"/>
  <c r="K32" i="58" s="1"/>
  <c r="H32" i="58"/>
  <c r="I32" i="58" s="1"/>
  <c r="T31" i="58"/>
  <c r="H31" i="58" s="1"/>
  <c r="J31" i="58"/>
  <c r="I31" i="58"/>
  <c r="T30" i="58"/>
  <c r="J30" i="58"/>
  <c r="H30" i="58"/>
  <c r="I30" i="58" s="1"/>
  <c r="T29" i="58"/>
  <c r="H29" i="58" s="1"/>
  <c r="I29" i="58" s="1"/>
  <c r="J29" i="58"/>
  <c r="M29" i="58" s="1"/>
  <c r="AF29" i="58" s="1"/>
  <c r="T28" i="58"/>
  <c r="J28" i="58"/>
  <c r="M28" i="58" s="1"/>
  <c r="AF28" i="58" s="1"/>
  <c r="H28" i="58"/>
  <c r="I28" i="58" s="1"/>
  <c r="T27" i="58"/>
  <c r="H27" i="58" s="1"/>
  <c r="I27" i="58" s="1"/>
  <c r="J27" i="58"/>
  <c r="M27" i="58" s="1"/>
  <c r="AF27" i="58" s="1"/>
  <c r="T26" i="58"/>
  <c r="J26" i="58"/>
  <c r="K26" i="58" s="1"/>
  <c r="I26" i="58"/>
  <c r="H26" i="58"/>
  <c r="T25" i="58"/>
  <c r="H25" i="58" s="1"/>
  <c r="I25" i="58" s="1"/>
  <c r="J25" i="58"/>
  <c r="M25" i="58" s="1"/>
  <c r="AF25" i="58" s="1"/>
  <c r="T24" i="58"/>
  <c r="J24" i="58"/>
  <c r="K24" i="58" s="1"/>
  <c r="H24" i="58"/>
  <c r="I24" i="58" s="1"/>
  <c r="T23" i="58"/>
  <c r="H23" i="58" s="1"/>
  <c r="I23" i="58" s="1"/>
  <c r="J23" i="58"/>
  <c r="M23" i="58" s="1"/>
  <c r="AF23" i="58" s="1"/>
  <c r="T22" i="58"/>
  <c r="J22" i="58"/>
  <c r="K22" i="58" s="1"/>
  <c r="H22" i="58"/>
  <c r="I22" i="58" s="1"/>
  <c r="T21" i="58"/>
  <c r="H21" i="58" s="1"/>
  <c r="I21" i="58" s="1"/>
  <c r="J21" i="58"/>
  <c r="M21" i="58" s="1"/>
  <c r="AF21" i="58" s="1"/>
  <c r="T20" i="58"/>
  <c r="J20" i="58"/>
  <c r="M20" i="58" s="1"/>
  <c r="AF20" i="58" s="1"/>
  <c r="H20" i="58"/>
  <c r="I20" i="58" s="1"/>
  <c r="T19" i="58"/>
  <c r="H19" i="58" s="1"/>
  <c r="I19" i="58" s="1"/>
  <c r="J19" i="58"/>
  <c r="M19" i="58" s="1"/>
  <c r="AF19" i="58" s="1"/>
  <c r="T18" i="58"/>
  <c r="H18" i="58" s="1"/>
  <c r="I18" i="58" s="1"/>
  <c r="J18" i="58"/>
  <c r="K18" i="58" s="1"/>
  <c r="T17" i="58"/>
  <c r="H17" i="58" s="1"/>
  <c r="I17" i="58" s="1"/>
  <c r="J17" i="58"/>
  <c r="M17" i="58" s="1"/>
  <c r="AF17" i="58" s="1"/>
  <c r="T16" i="58"/>
  <c r="J16" i="58"/>
  <c r="M16" i="58" s="1"/>
  <c r="AF16" i="58" s="1"/>
  <c r="H16" i="58"/>
  <c r="C15" i="58"/>
  <c r="C16" i="58" s="1"/>
  <c r="C17" i="58" s="1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73" i="58" s="1"/>
  <c r="C74" i="58" s="1"/>
  <c r="C75" i="58" s="1"/>
  <c r="C76" i="58" s="1"/>
  <c r="C77" i="58" s="1"/>
  <c r="C78" i="58" s="1"/>
  <c r="C79" i="58" s="1"/>
  <c r="C80" i="58" s="1"/>
  <c r="C81" i="58" s="1"/>
  <c r="C82" i="58" s="1"/>
  <c r="C83" i="58" s="1"/>
  <c r="C84" i="58" s="1"/>
  <c r="C85" i="58" s="1"/>
  <c r="C86" i="58" s="1"/>
  <c r="C87" i="58" s="1"/>
  <c r="C88" i="58" s="1"/>
  <c r="C89" i="58" s="1"/>
  <c r="C90" i="58" s="1"/>
  <c r="C91" i="58" s="1"/>
  <c r="C92" i="58" s="1"/>
  <c r="C93" i="58" s="1"/>
  <c r="C94" i="58" s="1"/>
  <c r="C95" i="58" s="1"/>
  <c r="C96" i="58" s="1"/>
  <c r="C97" i="58" s="1"/>
  <c r="C98" i="58" s="1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C155" i="58" s="1"/>
  <c r="C156" i="58" s="1"/>
  <c r="C157" i="58" s="1"/>
  <c r="C158" i="58" s="1"/>
  <c r="C159" i="58" s="1"/>
  <c r="C160" i="58" s="1"/>
  <c r="C161" i="58" s="1"/>
  <c r="C162" i="58" s="1"/>
  <c r="C163" i="58" s="1"/>
  <c r="C164" i="58" s="1"/>
  <c r="C165" i="58" s="1"/>
  <c r="C166" i="58" s="1"/>
  <c r="C167" i="58" s="1"/>
  <c r="C168" i="58" s="1"/>
  <c r="C169" i="58" s="1"/>
  <c r="C170" i="58" s="1"/>
  <c r="C171" i="58" s="1"/>
  <c r="C172" i="58" s="1"/>
  <c r="C173" i="58" s="1"/>
  <c r="C174" i="58" s="1"/>
  <c r="C175" i="58" s="1"/>
  <c r="C176" i="58" s="1"/>
  <c r="C177" i="58" s="1"/>
  <c r="C178" i="58" s="1"/>
  <c r="F13" i="58"/>
  <c r="E13" i="58"/>
  <c r="D12" i="58"/>
  <c r="D7" i="58"/>
  <c r="L3" i="58"/>
  <c r="F179" i="57"/>
  <c r="E179" i="57"/>
  <c r="D179" i="57"/>
  <c r="T178" i="57"/>
  <c r="H178" i="57" s="1"/>
  <c r="I178" i="57" s="1"/>
  <c r="J178" i="57"/>
  <c r="T177" i="57"/>
  <c r="H177" i="57" s="1"/>
  <c r="I177" i="57" s="1"/>
  <c r="T176" i="57"/>
  <c r="H176" i="57" s="1"/>
  <c r="I176" i="57" s="1"/>
  <c r="T175" i="57"/>
  <c r="H175" i="57" s="1"/>
  <c r="I175" i="57" s="1"/>
  <c r="T174" i="57"/>
  <c r="H174" i="57"/>
  <c r="I174" i="57" s="1"/>
  <c r="T173" i="57"/>
  <c r="H173" i="57" s="1"/>
  <c r="I173" i="57" s="1"/>
  <c r="T172" i="57"/>
  <c r="H172" i="57" s="1"/>
  <c r="I172" i="57" s="1"/>
  <c r="T171" i="57"/>
  <c r="H171" i="57" s="1"/>
  <c r="I171" i="57" s="1"/>
  <c r="T170" i="57"/>
  <c r="H170" i="57" s="1"/>
  <c r="I170" i="57" s="1"/>
  <c r="T169" i="57"/>
  <c r="H169" i="57" s="1"/>
  <c r="I169" i="57" s="1"/>
  <c r="T168" i="57"/>
  <c r="H168" i="57" s="1"/>
  <c r="I168" i="57" s="1"/>
  <c r="T167" i="57"/>
  <c r="H167" i="57" s="1"/>
  <c r="I167" i="57" s="1"/>
  <c r="T166" i="57"/>
  <c r="H166" i="57" s="1"/>
  <c r="I166" i="57" s="1"/>
  <c r="T165" i="57"/>
  <c r="H165" i="57" s="1"/>
  <c r="I165" i="57" s="1"/>
  <c r="T164" i="57"/>
  <c r="H164" i="57" s="1"/>
  <c r="I164" i="57" s="1"/>
  <c r="T163" i="57"/>
  <c r="H163" i="57" s="1"/>
  <c r="I163" i="57" s="1"/>
  <c r="T162" i="57"/>
  <c r="H162" i="57" s="1"/>
  <c r="I162" i="57" s="1"/>
  <c r="T161" i="57"/>
  <c r="H161" i="57" s="1"/>
  <c r="I161" i="57" s="1"/>
  <c r="T160" i="57"/>
  <c r="H160" i="57" s="1"/>
  <c r="I160" i="57" s="1"/>
  <c r="T159" i="57"/>
  <c r="H159" i="57" s="1"/>
  <c r="I159" i="57" s="1"/>
  <c r="T158" i="57"/>
  <c r="H158" i="57" s="1"/>
  <c r="I158" i="57" s="1"/>
  <c r="T157" i="57"/>
  <c r="H157" i="57" s="1"/>
  <c r="I157" i="57" s="1"/>
  <c r="T156" i="57"/>
  <c r="H156" i="57" s="1"/>
  <c r="I156" i="57" s="1"/>
  <c r="T155" i="57"/>
  <c r="H155" i="57" s="1"/>
  <c r="I155" i="57" s="1"/>
  <c r="T154" i="57"/>
  <c r="H154" i="57" s="1"/>
  <c r="I154" i="57" s="1"/>
  <c r="T153" i="57"/>
  <c r="H153" i="57" s="1"/>
  <c r="I153" i="57" s="1"/>
  <c r="T152" i="57"/>
  <c r="H152" i="57" s="1"/>
  <c r="I152" i="57" s="1"/>
  <c r="T151" i="57"/>
  <c r="H151" i="57" s="1"/>
  <c r="I151" i="57" s="1"/>
  <c r="T150" i="57"/>
  <c r="H150" i="57" s="1"/>
  <c r="I150" i="57" s="1"/>
  <c r="T149" i="57"/>
  <c r="H149" i="57" s="1"/>
  <c r="I149" i="57" s="1"/>
  <c r="T148" i="57"/>
  <c r="H148" i="57" s="1"/>
  <c r="I148" i="57" s="1"/>
  <c r="T147" i="57"/>
  <c r="H147" i="57" s="1"/>
  <c r="I147" i="57" s="1"/>
  <c r="T146" i="57"/>
  <c r="H146" i="57" s="1"/>
  <c r="I146" i="57" s="1"/>
  <c r="T145" i="57"/>
  <c r="H145" i="57" s="1"/>
  <c r="I145" i="57" s="1"/>
  <c r="T144" i="57"/>
  <c r="H144" i="57" s="1"/>
  <c r="I144" i="57" s="1"/>
  <c r="T143" i="57"/>
  <c r="H143" i="57" s="1"/>
  <c r="I143" i="57" s="1"/>
  <c r="T142" i="57"/>
  <c r="H142" i="57" s="1"/>
  <c r="I142" i="57" s="1"/>
  <c r="T141" i="57"/>
  <c r="H141" i="57" s="1"/>
  <c r="I141" i="57" s="1"/>
  <c r="T140" i="57"/>
  <c r="H140" i="57" s="1"/>
  <c r="I140" i="57" s="1"/>
  <c r="T139" i="57"/>
  <c r="H139" i="57" s="1"/>
  <c r="I139" i="57" s="1"/>
  <c r="T138" i="57"/>
  <c r="H138" i="57" s="1"/>
  <c r="I138" i="57" s="1"/>
  <c r="T137" i="57"/>
  <c r="H137" i="57" s="1"/>
  <c r="I137" i="57" s="1"/>
  <c r="T136" i="57"/>
  <c r="H136" i="57" s="1"/>
  <c r="I136" i="57" s="1"/>
  <c r="T135" i="57"/>
  <c r="H135" i="57" s="1"/>
  <c r="I135" i="57" s="1"/>
  <c r="T134" i="57"/>
  <c r="H134" i="57" s="1"/>
  <c r="I134" i="57" s="1"/>
  <c r="T133" i="57"/>
  <c r="H133" i="57" s="1"/>
  <c r="I133" i="57" s="1"/>
  <c r="T132" i="57"/>
  <c r="H132" i="57" s="1"/>
  <c r="I132" i="57" s="1"/>
  <c r="T131" i="57"/>
  <c r="H131" i="57" s="1"/>
  <c r="I131" i="57" s="1"/>
  <c r="T130" i="57"/>
  <c r="H130" i="57" s="1"/>
  <c r="I130" i="57" s="1"/>
  <c r="T129" i="57"/>
  <c r="H129" i="57" s="1"/>
  <c r="I129" i="57" s="1"/>
  <c r="T128" i="57"/>
  <c r="H128" i="57" s="1"/>
  <c r="I128" i="57" s="1"/>
  <c r="T127" i="57"/>
  <c r="H127" i="57" s="1"/>
  <c r="I127" i="57" s="1"/>
  <c r="T126" i="57"/>
  <c r="H126" i="57"/>
  <c r="I126" i="57" s="1"/>
  <c r="T125" i="57"/>
  <c r="H125" i="57" s="1"/>
  <c r="I125" i="57" s="1"/>
  <c r="T124" i="57"/>
  <c r="H124" i="57" s="1"/>
  <c r="I124" i="57" s="1"/>
  <c r="T123" i="57"/>
  <c r="H123" i="57" s="1"/>
  <c r="I123" i="57" s="1"/>
  <c r="T122" i="57"/>
  <c r="H122" i="57" s="1"/>
  <c r="I122" i="57" s="1"/>
  <c r="T121" i="57"/>
  <c r="H121" i="57" s="1"/>
  <c r="I121" i="57" s="1"/>
  <c r="T120" i="57"/>
  <c r="H120" i="57" s="1"/>
  <c r="I120" i="57" s="1"/>
  <c r="T119" i="57"/>
  <c r="H119" i="57" s="1"/>
  <c r="I119" i="57" s="1"/>
  <c r="T118" i="57"/>
  <c r="H118" i="57" s="1"/>
  <c r="I118" i="57" s="1"/>
  <c r="T117" i="57"/>
  <c r="H117" i="57" s="1"/>
  <c r="I117" i="57"/>
  <c r="T116" i="57"/>
  <c r="H116" i="57" s="1"/>
  <c r="I116" i="57" s="1"/>
  <c r="T115" i="57"/>
  <c r="H115" i="57" s="1"/>
  <c r="I115" i="57" s="1"/>
  <c r="T114" i="57"/>
  <c r="H114" i="57" s="1"/>
  <c r="I114" i="57" s="1"/>
  <c r="T113" i="57"/>
  <c r="H113" i="57" s="1"/>
  <c r="I113" i="57" s="1"/>
  <c r="B113" i="57"/>
  <c r="T112" i="57"/>
  <c r="H112" i="57" s="1"/>
  <c r="I112" i="57" s="1"/>
  <c r="T111" i="57"/>
  <c r="H111" i="57" s="1"/>
  <c r="I111" i="57" s="1"/>
  <c r="T110" i="57"/>
  <c r="H110" i="57" s="1"/>
  <c r="I110" i="57" s="1"/>
  <c r="T109" i="57"/>
  <c r="H109" i="57"/>
  <c r="I109" i="57" s="1"/>
  <c r="T108" i="57"/>
  <c r="H108" i="57" s="1"/>
  <c r="I108" i="57" s="1"/>
  <c r="T107" i="57"/>
  <c r="H107" i="57" s="1"/>
  <c r="I107" i="57" s="1"/>
  <c r="T106" i="57"/>
  <c r="H106" i="57" s="1"/>
  <c r="I106" i="57" s="1"/>
  <c r="T105" i="57"/>
  <c r="H105" i="57"/>
  <c r="I105" i="57" s="1"/>
  <c r="T104" i="57"/>
  <c r="H104" i="57" s="1"/>
  <c r="I104" i="57" s="1"/>
  <c r="T103" i="57"/>
  <c r="H103" i="57" s="1"/>
  <c r="I103" i="57" s="1"/>
  <c r="T102" i="57"/>
  <c r="H102" i="57" s="1"/>
  <c r="I102" i="57" s="1"/>
  <c r="T101" i="57"/>
  <c r="H101" i="57" s="1"/>
  <c r="I101" i="57" s="1"/>
  <c r="T100" i="57"/>
  <c r="H100" i="57" s="1"/>
  <c r="I100" i="57" s="1"/>
  <c r="T99" i="57"/>
  <c r="H99" i="57" s="1"/>
  <c r="I99" i="57" s="1"/>
  <c r="T98" i="57"/>
  <c r="H98" i="57" s="1"/>
  <c r="I98" i="57" s="1"/>
  <c r="T97" i="57"/>
  <c r="H97" i="57" s="1"/>
  <c r="I97" i="57" s="1"/>
  <c r="T96" i="57"/>
  <c r="H96" i="57" s="1"/>
  <c r="I96" i="57" s="1"/>
  <c r="T95" i="57"/>
  <c r="H95" i="57" s="1"/>
  <c r="I95" i="57" s="1"/>
  <c r="T94" i="57"/>
  <c r="H94" i="57" s="1"/>
  <c r="I94" i="57" s="1"/>
  <c r="T93" i="57"/>
  <c r="H93" i="57" s="1"/>
  <c r="I93" i="57" s="1"/>
  <c r="T92" i="57"/>
  <c r="H92" i="57" s="1"/>
  <c r="I92" i="57" s="1"/>
  <c r="T91" i="57"/>
  <c r="H91" i="57"/>
  <c r="I91" i="57" s="1"/>
  <c r="T90" i="57"/>
  <c r="H90" i="57" s="1"/>
  <c r="I90" i="57" s="1"/>
  <c r="T89" i="57"/>
  <c r="H89" i="57" s="1"/>
  <c r="I89" i="57" s="1"/>
  <c r="T88" i="57"/>
  <c r="H88" i="57"/>
  <c r="I88" i="57" s="1"/>
  <c r="T87" i="57"/>
  <c r="H87" i="57"/>
  <c r="I87" i="57" s="1"/>
  <c r="T86" i="57"/>
  <c r="H86" i="57" s="1"/>
  <c r="I86" i="57" s="1"/>
  <c r="T85" i="57"/>
  <c r="H85" i="57" s="1"/>
  <c r="I85" i="57" s="1"/>
  <c r="T84" i="57"/>
  <c r="H84" i="57" s="1"/>
  <c r="I84" i="57" s="1"/>
  <c r="T83" i="57"/>
  <c r="H83" i="57" s="1"/>
  <c r="I83" i="57" s="1"/>
  <c r="T82" i="57"/>
  <c r="H82" i="57" s="1"/>
  <c r="I82" i="57" s="1"/>
  <c r="T81" i="57"/>
  <c r="H81" i="57" s="1"/>
  <c r="I81" i="57" s="1"/>
  <c r="T80" i="57"/>
  <c r="H80" i="57" s="1"/>
  <c r="I80" i="57" s="1"/>
  <c r="T79" i="57"/>
  <c r="H79" i="57" s="1"/>
  <c r="I79" i="57" s="1"/>
  <c r="T78" i="57"/>
  <c r="H78" i="57" s="1"/>
  <c r="I78" i="57" s="1"/>
  <c r="T77" i="57"/>
  <c r="H77" i="57" s="1"/>
  <c r="I77" i="57" s="1"/>
  <c r="T76" i="57"/>
  <c r="H76" i="57" s="1"/>
  <c r="I76" i="57" s="1"/>
  <c r="T75" i="57"/>
  <c r="H75" i="57" s="1"/>
  <c r="I75" i="57" s="1"/>
  <c r="T74" i="57"/>
  <c r="H74" i="57" s="1"/>
  <c r="I74" i="57" s="1"/>
  <c r="T73" i="57"/>
  <c r="H73" i="57" s="1"/>
  <c r="I73" i="57" s="1"/>
  <c r="T72" i="57"/>
  <c r="H72" i="57" s="1"/>
  <c r="I72" i="57" s="1"/>
  <c r="T71" i="57"/>
  <c r="H71" i="57" s="1"/>
  <c r="I71" i="57" s="1"/>
  <c r="T70" i="57"/>
  <c r="H70" i="57" s="1"/>
  <c r="I70" i="57" s="1"/>
  <c r="T69" i="57"/>
  <c r="H69" i="57" s="1"/>
  <c r="I69" i="57" s="1"/>
  <c r="T68" i="57"/>
  <c r="H68" i="57" s="1"/>
  <c r="I68" i="57" s="1"/>
  <c r="T67" i="57"/>
  <c r="H67" i="57" s="1"/>
  <c r="I67" i="57" s="1"/>
  <c r="T66" i="57"/>
  <c r="H66" i="57" s="1"/>
  <c r="I66" i="57" s="1"/>
  <c r="T65" i="57"/>
  <c r="H65" i="57" s="1"/>
  <c r="I65" i="57" s="1"/>
  <c r="T64" i="57"/>
  <c r="H64" i="57" s="1"/>
  <c r="I64" i="57" s="1"/>
  <c r="T63" i="57"/>
  <c r="H63" i="57" s="1"/>
  <c r="I63" i="57" s="1"/>
  <c r="T62" i="57"/>
  <c r="H62" i="57" s="1"/>
  <c r="I62" i="57" s="1"/>
  <c r="T61" i="57"/>
  <c r="H61" i="57" s="1"/>
  <c r="I61" i="57" s="1"/>
  <c r="T60" i="57"/>
  <c r="H60" i="57" s="1"/>
  <c r="I60" i="57" s="1"/>
  <c r="T59" i="57"/>
  <c r="H59" i="57" s="1"/>
  <c r="I59" i="57" s="1"/>
  <c r="T58" i="57"/>
  <c r="H58" i="57" s="1"/>
  <c r="I58" i="57" s="1"/>
  <c r="T57" i="57"/>
  <c r="H57" i="57" s="1"/>
  <c r="I57" i="57" s="1"/>
  <c r="T56" i="57"/>
  <c r="H56" i="57" s="1"/>
  <c r="I56" i="57" s="1"/>
  <c r="T55" i="57"/>
  <c r="H55" i="57" s="1"/>
  <c r="I55" i="57" s="1"/>
  <c r="T54" i="57"/>
  <c r="H54" i="57"/>
  <c r="I54" i="57" s="1"/>
  <c r="T53" i="57"/>
  <c r="H53" i="57" s="1"/>
  <c r="I53" i="57" s="1"/>
  <c r="T52" i="57"/>
  <c r="H52" i="57" s="1"/>
  <c r="I52" i="57" s="1"/>
  <c r="T51" i="57"/>
  <c r="H51" i="57" s="1"/>
  <c r="I51" i="57" s="1"/>
  <c r="T50" i="57"/>
  <c r="H50" i="57" s="1"/>
  <c r="I50" i="57" s="1"/>
  <c r="T49" i="57"/>
  <c r="H49" i="57" s="1"/>
  <c r="I49" i="57" s="1"/>
  <c r="T48" i="57"/>
  <c r="H48" i="57" s="1"/>
  <c r="I48" i="57" s="1"/>
  <c r="T47" i="57"/>
  <c r="H47" i="57" s="1"/>
  <c r="I47" i="57" s="1"/>
  <c r="T46" i="57"/>
  <c r="H46" i="57" s="1"/>
  <c r="I46" i="57" s="1"/>
  <c r="T45" i="57"/>
  <c r="H45" i="57" s="1"/>
  <c r="I45" i="57" s="1"/>
  <c r="T44" i="57"/>
  <c r="H44" i="57"/>
  <c r="I44" i="57" s="1"/>
  <c r="T43" i="57"/>
  <c r="H43" i="57" s="1"/>
  <c r="I43" i="57" s="1"/>
  <c r="T42" i="57"/>
  <c r="H42" i="57" s="1"/>
  <c r="I42" i="57" s="1"/>
  <c r="T41" i="57"/>
  <c r="H41" i="57" s="1"/>
  <c r="I41" i="57" s="1"/>
  <c r="T40" i="57"/>
  <c r="H40" i="57" s="1"/>
  <c r="I40" i="57" s="1"/>
  <c r="T39" i="57"/>
  <c r="H39" i="57" s="1"/>
  <c r="I39" i="57" s="1"/>
  <c r="T38" i="57"/>
  <c r="I38" i="57"/>
  <c r="H38" i="57"/>
  <c r="T37" i="57"/>
  <c r="H37" i="57" s="1"/>
  <c r="I37" i="57" s="1"/>
  <c r="T36" i="57"/>
  <c r="H36" i="57" s="1"/>
  <c r="I36" i="57" s="1"/>
  <c r="T35" i="57"/>
  <c r="H35" i="57" s="1"/>
  <c r="I35" i="57" s="1"/>
  <c r="T34" i="57"/>
  <c r="H34" i="57" s="1"/>
  <c r="I34" i="57" s="1"/>
  <c r="T33" i="57"/>
  <c r="H33" i="57" s="1"/>
  <c r="I33" i="57" s="1"/>
  <c r="T32" i="57"/>
  <c r="H32" i="57" s="1"/>
  <c r="I32" i="57" s="1"/>
  <c r="T31" i="57"/>
  <c r="H31" i="57" s="1"/>
  <c r="I31" i="57" s="1"/>
  <c r="T30" i="57"/>
  <c r="H30" i="57" s="1"/>
  <c r="I30" i="57" s="1"/>
  <c r="T29" i="57"/>
  <c r="H29" i="57" s="1"/>
  <c r="I29" i="57" s="1"/>
  <c r="T28" i="57"/>
  <c r="H28" i="57" s="1"/>
  <c r="I28" i="57" s="1"/>
  <c r="T27" i="57"/>
  <c r="H27" i="57" s="1"/>
  <c r="I27" i="57" s="1"/>
  <c r="T26" i="57"/>
  <c r="H26" i="57" s="1"/>
  <c r="I26" i="57" s="1"/>
  <c r="T25" i="57"/>
  <c r="H25" i="57" s="1"/>
  <c r="I25" i="57" s="1"/>
  <c r="T24" i="57"/>
  <c r="H24" i="57" s="1"/>
  <c r="I24" i="57" s="1"/>
  <c r="T23" i="57"/>
  <c r="H23" i="57" s="1"/>
  <c r="I23" i="57" s="1"/>
  <c r="T22" i="57"/>
  <c r="H22" i="57" s="1"/>
  <c r="I22" i="57" s="1"/>
  <c r="T21" i="57"/>
  <c r="H21" i="57" s="1"/>
  <c r="I21" i="57" s="1"/>
  <c r="T20" i="57"/>
  <c r="H20" i="57" s="1"/>
  <c r="I20" i="57" s="1"/>
  <c r="T19" i="57"/>
  <c r="H19" i="57" s="1"/>
  <c r="I19" i="57" s="1"/>
  <c r="T18" i="57"/>
  <c r="H18" i="57" s="1"/>
  <c r="I18" i="57" s="1"/>
  <c r="T17" i="57"/>
  <c r="H17" i="57" s="1"/>
  <c r="I17" i="57" s="1"/>
  <c r="T16" i="57"/>
  <c r="H16" i="57" s="1"/>
  <c r="C15" i="57"/>
  <c r="C16" i="57" s="1"/>
  <c r="C17" i="57" s="1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73" i="57" s="1"/>
  <c r="C74" i="57" s="1"/>
  <c r="C75" i="57" s="1"/>
  <c r="C76" i="57" s="1"/>
  <c r="C77" i="57" s="1"/>
  <c r="C78" i="57" s="1"/>
  <c r="C79" i="57" s="1"/>
  <c r="C80" i="57" s="1"/>
  <c r="C81" i="57" s="1"/>
  <c r="C82" i="57" s="1"/>
  <c r="C83" i="57" s="1"/>
  <c r="C84" i="57" s="1"/>
  <c r="C85" i="57" s="1"/>
  <c r="C86" i="57" s="1"/>
  <c r="C87" i="57" s="1"/>
  <c r="C88" i="57" s="1"/>
  <c r="C89" i="57" s="1"/>
  <c r="C90" i="57" s="1"/>
  <c r="C91" i="57" s="1"/>
  <c r="C92" i="57" s="1"/>
  <c r="C93" i="57" s="1"/>
  <c r="C94" i="57" s="1"/>
  <c r="C95" i="57" s="1"/>
  <c r="C96" i="57" s="1"/>
  <c r="C97" i="57" s="1"/>
  <c r="C98" i="57" s="1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C155" i="57" s="1"/>
  <c r="C156" i="57" s="1"/>
  <c r="C157" i="57" s="1"/>
  <c r="C158" i="57" s="1"/>
  <c r="C159" i="57" s="1"/>
  <c r="C160" i="57" s="1"/>
  <c r="C161" i="57" s="1"/>
  <c r="C162" i="57" s="1"/>
  <c r="C163" i="57" s="1"/>
  <c r="C164" i="57" s="1"/>
  <c r="C165" i="57" s="1"/>
  <c r="C166" i="57" s="1"/>
  <c r="C167" i="57" s="1"/>
  <c r="C168" i="57" s="1"/>
  <c r="C169" i="57" s="1"/>
  <c r="C170" i="57" s="1"/>
  <c r="C171" i="57" s="1"/>
  <c r="C172" i="57" s="1"/>
  <c r="C173" i="57" s="1"/>
  <c r="C174" i="57" s="1"/>
  <c r="C175" i="57" s="1"/>
  <c r="C176" i="57" s="1"/>
  <c r="C177" i="57" s="1"/>
  <c r="C178" i="57" s="1"/>
  <c r="F13" i="57"/>
  <c r="E13" i="57"/>
  <c r="D12" i="57"/>
  <c r="D7" i="57"/>
  <c r="I10" i="57" s="1"/>
  <c r="L3" i="57"/>
  <c r="F179" i="56"/>
  <c r="E179" i="56"/>
  <c r="D179" i="56"/>
  <c r="T178" i="56"/>
  <c r="H178" i="56" s="1"/>
  <c r="I178" i="56" s="1"/>
  <c r="J178" i="56"/>
  <c r="T177" i="56"/>
  <c r="H177" i="56" s="1"/>
  <c r="I177" i="56" s="1"/>
  <c r="J177" i="56"/>
  <c r="K177" i="56" s="1"/>
  <c r="T176" i="56"/>
  <c r="J176" i="56"/>
  <c r="H176" i="56"/>
  <c r="I176" i="56" s="1"/>
  <c r="T175" i="56"/>
  <c r="J175" i="56"/>
  <c r="M175" i="56" s="1"/>
  <c r="AF175" i="56" s="1"/>
  <c r="H175" i="56"/>
  <c r="I175" i="56" s="1"/>
  <c r="T174" i="56"/>
  <c r="J174" i="56"/>
  <c r="H174" i="56"/>
  <c r="I174" i="56" s="1"/>
  <c r="T173" i="56"/>
  <c r="H173" i="56" s="1"/>
  <c r="J173" i="56"/>
  <c r="M173" i="56" s="1"/>
  <c r="AF173" i="56" s="1"/>
  <c r="I173" i="56"/>
  <c r="T172" i="56"/>
  <c r="J172" i="56"/>
  <c r="M172" i="56" s="1"/>
  <c r="AF172" i="56" s="1"/>
  <c r="I172" i="56"/>
  <c r="H172" i="56"/>
  <c r="T171" i="56"/>
  <c r="J171" i="56"/>
  <c r="M171" i="56" s="1"/>
  <c r="AF171" i="56" s="1"/>
  <c r="I171" i="56"/>
  <c r="H171" i="56"/>
  <c r="T170" i="56"/>
  <c r="H170" i="56" s="1"/>
  <c r="I170" i="56" s="1"/>
  <c r="J170" i="56"/>
  <c r="T169" i="56"/>
  <c r="H169" i="56" s="1"/>
  <c r="I169" i="56" s="1"/>
  <c r="J169" i="56"/>
  <c r="K169" i="56" s="1"/>
  <c r="T168" i="56"/>
  <c r="J168" i="56"/>
  <c r="H168" i="56"/>
  <c r="I168" i="56" s="1"/>
  <c r="T167" i="56"/>
  <c r="J167" i="56"/>
  <c r="M167" i="56" s="1"/>
  <c r="AF167" i="56" s="1"/>
  <c r="H167" i="56"/>
  <c r="I167" i="56" s="1"/>
  <c r="T166" i="56"/>
  <c r="J166" i="56"/>
  <c r="M166" i="56" s="1"/>
  <c r="AF166" i="56" s="1"/>
  <c r="H166" i="56"/>
  <c r="I166" i="56" s="1"/>
  <c r="T165" i="56"/>
  <c r="H165" i="56" s="1"/>
  <c r="I165" i="56" s="1"/>
  <c r="J165" i="56"/>
  <c r="M165" i="56" s="1"/>
  <c r="AF165" i="56" s="1"/>
  <c r="T164" i="56"/>
  <c r="J164" i="56"/>
  <c r="M164" i="56" s="1"/>
  <c r="AF164" i="56" s="1"/>
  <c r="I164" i="56"/>
  <c r="H164" i="56"/>
  <c r="T163" i="56"/>
  <c r="J163" i="56"/>
  <c r="M163" i="56" s="1"/>
  <c r="AF163" i="56" s="1"/>
  <c r="I163" i="56"/>
  <c r="H163" i="56"/>
  <c r="T162" i="56"/>
  <c r="H162" i="56" s="1"/>
  <c r="I162" i="56" s="1"/>
  <c r="J162" i="56"/>
  <c r="T161" i="56"/>
  <c r="H161" i="56" s="1"/>
  <c r="I161" i="56" s="1"/>
  <c r="J161" i="56"/>
  <c r="K161" i="56" s="1"/>
  <c r="T160" i="56"/>
  <c r="J160" i="56"/>
  <c r="H160" i="56"/>
  <c r="I160" i="56" s="1"/>
  <c r="T159" i="56"/>
  <c r="J159" i="56"/>
  <c r="M159" i="56" s="1"/>
  <c r="AF159" i="56" s="1"/>
  <c r="H159" i="56"/>
  <c r="I159" i="56" s="1"/>
  <c r="T158" i="56"/>
  <c r="J158" i="56"/>
  <c r="M158" i="56" s="1"/>
  <c r="AF158" i="56" s="1"/>
  <c r="H158" i="56"/>
  <c r="I158" i="56" s="1"/>
  <c r="T157" i="56"/>
  <c r="H157" i="56" s="1"/>
  <c r="J157" i="56"/>
  <c r="M157" i="56" s="1"/>
  <c r="AF157" i="56" s="1"/>
  <c r="I157" i="56"/>
  <c r="T156" i="56"/>
  <c r="J156" i="56"/>
  <c r="M156" i="56" s="1"/>
  <c r="AF156" i="56" s="1"/>
  <c r="I156" i="56"/>
  <c r="H156" i="56"/>
  <c r="T155" i="56"/>
  <c r="J155" i="56"/>
  <c r="I155" i="56"/>
  <c r="H155" i="56"/>
  <c r="T154" i="56"/>
  <c r="H154" i="56" s="1"/>
  <c r="I154" i="56" s="1"/>
  <c r="J154" i="56"/>
  <c r="T153" i="56"/>
  <c r="H153" i="56" s="1"/>
  <c r="I153" i="56" s="1"/>
  <c r="J153" i="56"/>
  <c r="K153" i="56" s="1"/>
  <c r="T152" i="56"/>
  <c r="J152" i="56"/>
  <c r="K152" i="56" s="1"/>
  <c r="H152" i="56"/>
  <c r="I152" i="56" s="1"/>
  <c r="T151" i="56"/>
  <c r="J151" i="56"/>
  <c r="M151" i="56" s="1"/>
  <c r="AF151" i="56" s="1"/>
  <c r="H151" i="56"/>
  <c r="I151" i="56" s="1"/>
  <c r="T150" i="56"/>
  <c r="J150" i="56"/>
  <c r="M150" i="56" s="1"/>
  <c r="AF150" i="56" s="1"/>
  <c r="H150" i="56"/>
  <c r="I150" i="56" s="1"/>
  <c r="T149" i="56"/>
  <c r="H149" i="56" s="1"/>
  <c r="I149" i="56" s="1"/>
  <c r="J149" i="56"/>
  <c r="M149" i="56" s="1"/>
  <c r="AF149" i="56" s="1"/>
  <c r="T148" i="56"/>
  <c r="J148" i="56"/>
  <c r="M148" i="56" s="1"/>
  <c r="AF148" i="56" s="1"/>
  <c r="I148" i="56"/>
  <c r="H148" i="56"/>
  <c r="T147" i="56"/>
  <c r="J147" i="56"/>
  <c r="I147" i="56"/>
  <c r="H147" i="56"/>
  <c r="T146" i="56"/>
  <c r="H146" i="56" s="1"/>
  <c r="I146" i="56" s="1"/>
  <c r="J146" i="56"/>
  <c r="T145" i="56"/>
  <c r="H145" i="56" s="1"/>
  <c r="I145" i="56" s="1"/>
  <c r="J145" i="56"/>
  <c r="K145" i="56" s="1"/>
  <c r="T144" i="56"/>
  <c r="J144" i="56"/>
  <c r="K144" i="56" s="1"/>
  <c r="H144" i="56"/>
  <c r="I144" i="56" s="1"/>
  <c r="T143" i="56"/>
  <c r="J143" i="56"/>
  <c r="M143" i="56" s="1"/>
  <c r="AF143" i="56" s="1"/>
  <c r="H143" i="56"/>
  <c r="I143" i="56" s="1"/>
  <c r="T142" i="56"/>
  <c r="J142" i="56"/>
  <c r="M142" i="56" s="1"/>
  <c r="AF142" i="56" s="1"/>
  <c r="H142" i="56"/>
  <c r="I142" i="56" s="1"/>
  <c r="T141" i="56"/>
  <c r="H141" i="56" s="1"/>
  <c r="I141" i="56" s="1"/>
  <c r="J141" i="56"/>
  <c r="M141" i="56" s="1"/>
  <c r="AF141" i="56" s="1"/>
  <c r="T140" i="56"/>
  <c r="J140" i="56"/>
  <c r="M140" i="56" s="1"/>
  <c r="AF140" i="56" s="1"/>
  <c r="H140" i="56"/>
  <c r="I140" i="56" s="1"/>
  <c r="T139" i="56"/>
  <c r="J139" i="56"/>
  <c r="M139" i="56" s="1"/>
  <c r="AF139" i="56" s="1"/>
  <c r="I139" i="56"/>
  <c r="H139" i="56"/>
  <c r="T138" i="56"/>
  <c r="J138" i="56"/>
  <c r="I138" i="56"/>
  <c r="H138" i="56"/>
  <c r="T137" i="56"/>
  <c r="H137" i="56" s="1"/>
  <c r="I137" i="56" s="1"/>
  <c r="J137" i="56"/>
  <c r="K137" i="56" s="1"/>
  <c r="T136" i="56"/>
  <c r="J136" i="56"/>
  <c r="K136" i="56" s="1"/>
  <c r="H136" i="56"/>
  <c r="I136" i="56" s="1"/>
  <c r="T135" i="56"/>
  <c r="J135" i="56"/>
  <c r="M135" i="56" s="1"/>
  <c r="AF135" i="56" s="1"/>
  <c r="H135" i="56"/>
  <c r="I135" i="56" s="1"/>
  <c r="T134" i="56"/>
  <c r="J134" i="56"/>
  <c r="M134" i="56" s="1"/>
  <c r="AF134" i="56" s="1"/>
  <c r="H134" i="56"/>
  <c r="I134" i="56" s="1"/>
  <c r="T133" i="56"/>
  <c r="H133" i="56" s="1"/>
  <c r="I133" i="56" s="1"/>
  <c r="J133" i="56"/>
  <c r="M133" i="56" s="1"/>
  <c r="AF133" i="56" s="1"/>
  <c r="T132" i="56"/>
  <c r="J132" i="56"/>
  <c r="M132" i="56" s="1"/>
  <c r="AF132" i="56" s="1"/>
  <c r="H132" i="56"/>
  <c r="I132" i="56" s="1"/>
  <c r="T131" i="56"/>
  <c r="J131" i="56"/>
  <c r="I131" i="56"/>
  <c r="H131" i="56"/>
  <c r="T130" i="56"/>
  <c r="J130" i="56"/>
  <c r="I130" i="56"/>
  <c r="H130" i="56"/>
  <c r="T129" i="56"/>
  <c r="H129" i="56" s="1"/>
  <c r="I129" i="56" s="1"/>
  <c r="J129" i="56"/>
  <c r="K129" i="56" s="1"/>
  <c r="T128" i="56"/>
  <c r="J128" i="56"/>
  <c r="K128" i="56" s="1"/>
  <c r="H128" i="56"/>
  <c r="I128" i="56" s="1"/>
  <c r="T127" i="56"/>
  <c r="J127" i="56"/>
  <c r="M127" i="56" s="1"/>
  <c r="AF127" i="56" s="1"/>
  <c r="H127" i="56"/>
  <c r="I127" i="56" s="1"/>
  <c r="T126" i="56"/>
  <c r="J126" i="56"/>
  <c r="M126" i="56" s="1"/>
  <c r="AF126" i="56" s="1"/>
  <c r="H126" i="56"/>
  <c r="I126" i="56" s="1"/>
  <c r="T125" i="56"/>
  <c r="H125" i="56" s="1"/>
  <c r="J125" i="56"/>
  <c r="M125" i="56" s="1"/>
  <c r="AF125" i="56" s="1"/>
  <c r="I125" i="56"/>
  <c r="T124" i="56"/>
  <c r="J124" i="56"/>
  <c r="K124" i="56" s="1"/>
  <c r="H124" i="56"/>
  <c r="I124" i="56" s="1"/>
  <c r="T123" i="56"/>
  <c r="J123" i="56"/>
  <c r="M123" i="56" s="1"/>
  <c r="AF123" i="56" s="1"/>
  <c r="I123" i="56"/>
  <c r="H123" i="56"/>
  <c r="T122" i="56"/>
  <c r="J122" i="56"/>
  <c r="I122" i="56"/>
  <c r="H122" i="56"/>
  <c r="T121" i="56"/>
  <c r="H121" i="56" s="1"/>
  <c r="I121" i="56" s="1"/>
  <c r="J121" i="56"/>
  <c r="K121" i="56" s="1"/>
  <c r="T120" i="56"/>
  <c r="J120" i="56"/>
  <c r="K120" i="56" s="1"/>
  <c r="H120" i="56"/>
  <c r="I120" i="56" s="1"/>
  <c r="T119" i="56"/>
  <c r="J119" i="56"/>
  <c r="H119" i="56"/>
  <c r="I119" i="56" s="1"/>
  <c r="T118" i="56"/>
  <c r="H118" i="56" s="1"/>
  <c r="I118" i="56" s="1"/>
  <c r="J118" i="56"/>
  <c r="M118" i="56" s="1"/>
  <c r="AF118" i="56" s="1"/>
  <c r="T117" i="56"/>
  <c r="H117" i="56" s="1"/>
  <c r="J117" i="56"/>
  <c r="M117" i="56" s="1"/>
  <c r="AF117" i="56" s="1"/>
  <c r="I117" i="56"/>
  <c r="T116" i="56"/>
  <c r="J116" i="56"/>
  <c r="M116" i="56" s="1"/>
  <c r="AF116" i="56" s="1"/>
  <c r="H116" i="56"/>
  <c r="I116" i="56" s="1"/>
  <c r="T115" i="56"/>
  <c r="J115" i="56"/>
  <c r="M115" i="56" s="1"/>
  <c r="AF115" i="56" s="1"/>
  <c r="I115" i="56"/>
  <c r="H115" i="56"/>
  <c r="T114" i="56"/>
  <c r="J114" i="56"/>
  <c r="I114" i="56"/>
  <c r="H114" i="56"/>
  <c r="T113" i="56"/>
  <c r="H113" i="56" s="1"/>
  <c r="J113" i="56"/>
  <c r="I113" i="56"/>
  <c r="B113" i="56"/>
  <c r="T112" i="56"/>
  <c r="H112" i="56" s="1"/>
  <c r="J112" i="56"/>
  <c r="M112" i="56" s="1"/>
  <c r="AF112" i="56" s="1"/>
  <c r="I112" i="56"/>
  <c r="T111" i="56"/>
  <c r="J111" i="56"/>
  <c r="K111" i="56" s="1"/>
  <c r="H111" i="56"/>
  <c r="I111" i="56" s="1"/>
  <c r="T110" i="56"/>
  <c r="H110" i="56" s="1"/>
  <c r="I110" i="56" s="1"/>
  <c r="J110" i="56"/>
  <c r="K110" i="56" s="1"/>
  <c r="T109" i="56"/>
  <c r="J109" i="56"/>
  <c r="H109" i="56"/>
  <c r="I109" i="56" s="1"/>
  <c r="T108" i="56"/>
  <c r="H108" i="56" s="1"/>
  <c r="I108" i="56" s="1"/>
  <c r="J108" i="56"/>
  <c r="T107" i="56"/>
  <c r="H107" i="56" s="1"/>
  <c r="I107" i="56" s="1"/>
  <c r="J107" i="56"/>
  <c r="K107" i="56" s="1"/>
  <c r="T106" i="56"/>
  <c r="H106" i="56" s="1"/>
  <c r="I106" i="56" s="1"/>
  <c r="J106" i="56"/>
  <c r="M106" i="56" s="1"/>
  <c r="AF106" i="56" s="1"/>
  <c r="T105" i="56"/>
  <c r="J105" i="56"/>
  <c r="M105" i="56" s="1"/>
  <c r="AF105" i="56" s="1"/>
  <c r="H105" i="56"/>
  <c r="I105" i="56" s="1"/>
  <c r="T104" i="56"/>
  <c r="J104" i="56"/>
  <c r="H104" i="56"/>
  <c r="I104" i="56" s="1"/>
  <c r="T103" i="56"/>
  <c r="H103" i="56" s="1"/>
  <c r="J103" i="56"/>
  <c r="M103" i="56" s="1"/>
  <c r="AF103" i="56" s="1"/>
  <c r="I103" i="56"/>
  <c r="T102" i="56"/>
  <c r="J102" i="56"/>
  <c r="H102" i="56"/>
  <c r="I102" i="56" s="1"/>
  <c r="T101" i="56"/>
  <c r="J101" i="56"/>
  <c r="M101" i="56" s="1"/>
  <c r="AF101" i="56" s="1"/>
  <c r="H101" i="56"/>
  <c r="I101" i="56" s="1"/>
  <c r="T100" i="56"/>
  <c r="J100" i="56"/>
  <c r="M100" i="56" s="1"/>
  <c r="AF100" i="56" s="1"/>
  <c r="H100" i="56"/>
  <c r="I100" i="56" s="1"/>
  <c r="T99" i="56"/>
  <c r="H99" i="56" s="1"/>
  <c r="J99" i="56"/>
  <c r="M99" i="56" s="1"/>
  <c r="AF99" i="56" s="1"/>
  <c r="I99" i="56"/>
  <c r="T98" i="56"/>
  <c r="J98" i="56"/>
  <c r="K98" i="56" s="1"/>
  <c r="H98" i="56"/>
  <c r="I98" i="56" s="1"/>
  <c r="T97" i="56"/>
  <c r="H97" i="56" s="1"/>
  <c r="I97" i="56" s="1"/>
  <c r="J97" i="56"/>
  <c r="K97" i="56" s="1"/>
  <c r="T96" i="56"/>
  <c r="J96" i="56"/>
  <c r="H96" i="56"/>
  <c r="I96" i="56" s="1"/>
  <c r="T95" i="56"/>
  <c r="H95" i="56" s="1"/>
  <c r="I95" i="56" s="1"/>
  <c r="J95" i="56"/>
  <c r="T94" i="56"/>
  <c r="H94" i="56" s="1"/>
  <c r="I94" i="56" s="1"/>
  <c r="J94" i="56"/>
  <c r="T93" i="56"/>
  <c r="J93" i="56"/>
  <c r="M93" i="56" s="1"/>
  <c r="AF93" i="56" s="1"/>
  <c r="I93" i="56"/>
  <c r="H93" i="56"/>
  <c r="T92" i="56"/>
  <c r="J92" i="56"/>
  <c r="K92" i="56" s="1"/>
  <c r="H92" i="56"/>
  <c r="I92" i="56" s="1"/>
  <c r="T91" i="56"/>
  <c r="H91" i="56" s="1"/>
  <c r="I91" i="56" s="1"/>
  <c r="J91" i="56"/>
  <c r="M91" i="56" s="1"/>
  <c r="AF91" i="56" s="1"/>
  <c r="T90" i="56"/>
  <c r="J90" i="56"/>
  <c r="K90" i="56" s="1"/>
  <c r="H90" i="56"/>
  <c r="I90" i="56" s="1"/>
  <c r="T89" i="56"/>
  <c r="H89" i="56" s="1"/>
  <c r="I89" i="56" s="1"/>
  <c r="J89" i="56"/>
  <c r="M89" i="56" s="1"/>
  <c r="AF89" i="56" s="1"/>
  <c r="T88" i="56"/>
  <c r="J88" i="56"/>
  <c r="H88" i="56"/>
  <c r="I88" i="56" s="1"/>
  <c r="T87" i="56"/>
  <c r="H87" i="56" s="1"/>
  <c r="J87" i="56"/>
  <c r="M87" i="56" s="1"/>
  <c r="AF87" i="56" s="1"/>
  <c r="I87" i="56"/>
  <c r="T86" i="56"/>
  <c r="H86" i="56" s="1"/>
  <c r="I86" i="56" s="1"/>
  <c r="J86" i="56"/>
  <c r="K86" i="56" s="1"/>
  <c r="T85" i="56"/>
  <c r="J85" i="56"/>
  <c r="K85" i="56" s="1"/>
  <c r="H85" i="56"/>
  <c r="I85" i="56" s="1"/>
  <c r="T84" i="56"/>
  <c r="J84" i="56"/>
  <c r="H84" i="56"/>
  <c r="I84" i="56" s="1"/>
  <c r="T83" i="56"/>
  <c r="H83" i="56" s="1"/>
  <c r="I83" i="56" s="1"/>
  <c r="J83" i="56"/>
  <c r="M83" i="56" s="1"/>
  <c r="AF83" i="56" s="1"/>
  <c r="T82" i="56"/>
  <c r="J82" i="56"/>
  <c r="K82" i="56" s="1"/>
  <c r="I82" i="56"/>
  <c r="H82" i="56"/>
  <c r="T81" i="56"/>
  <c r="H81" i="56" s="1"/>
  <c r="I81" i="56" s="1"/>
  <c r="J81" i="56"/>
  <c r="M81" i="56" s="1"/>
  <c r="AF81" i="56" s="1"/>
  <c r="T80" i="56"/>
  <c r="J80" i="56"/>
  <c r="H80" i="56"/>
  <c r="I80" i="56" s="1"/>
  <c r="T79" i="56"/>
  <c r="H79" i="56" s="1"/>
  <c r="I79" i="56" s="1"/>
  <c r="J79" i="56"/>
  <c r="M79" i="56" s="1"/>
  <c r="AF79" i="56" s="1"/>
  <c r="T78" i="56"/>
  <c r="H78" i="56" s="1"/>
  <c r="I78" i="56" s="1"/>
  <c r="J78" i="56"/>
  <c r="K78" i="56" s="1"/>
  <c r="T77" i="56"/>
  <c r="J77" i="56"/>
  <c r="H77" i="56"/>
  <c r="I77" i="56" s="1"/>
  <c r="T76" i="56"/>
  <c r="J76" i="56"/>
  <c r="M76" i="56" s="1"/>
  <c r="AF76" i="56" s="1"/>
  <c r="H76" i="56"/>
  <c r="I76" i="56" s="1"/>
  <c r="T75" i="56"/>
  <c r="H75" i="56" s="1"/>
  <c r="J75" i="56"/>
  <c r="I75" i="56"/>
  <c r="T74" i="56"/>
  <c r="J74" i="56"/>
  <c r="K74" i="56" s="1"/>
  <c r="I74" i="56"/>
  <c r="H74" i="56"/>
  <c r="T73" i="56"/>
  <c r="H73" i="56" s="1"/>
  <c r="J73" i="56"/>
  <c r="M73" i="56" s="1"/>
  <c r="AF73" i="56" s="1"/>
  <c r="I73" i="56"/>
  <c r="T72" i="56"/>
  <c r="J72" i="56"/>
  <c r="K72" i="56" s="1"/>
  <c r="H72" i="56"/>
  <c r="I72" i="56" s="1"/>
  <c r="T71" i="56"/>
  <c r="H71" i="56" s="1"/>
  <c r="J71" i="56"/>
  <c r="M71" i="56" s="1"/>
  <c r="AF71" i="56" s="1"/>
  <c r="I71" i="56"/>
  <c r="T70" i="56"/>
  <c r="J70" i="56"/>
  <c r="K70" i="56" s="1"/>
  <c r="H70" i="56"/>
  <c r="I70" i="56" s="1"/>
  <c r="T69" i="56"/>
  <c r="J69" i="56"/>
  <c r="M69" i="56" s="1"/>
  <c r="AF69" i="56" s="1"/>
  <c r="H69" i="56"/>
  <c r="I69" i="56" s="1"/>
  <c r="T68" i="56"/>
  <c r="J68" i="56"/>
  <c r="M68" i="56" s="1"/>
  <c r="AF68" i="56" s="1"/>
  <c r="H68" i="56"/>
  <c r="I68" i="56" s="1"/>
  <c r="T67" i="56"/>
  <c r="H67" i="56" s="1"/>
  <c r="J67" i="56"/>
  <c r="M67" i="56" s="1"/>
  <c r="AF67" i="56" s="1"/>
  <c r="I67" i="56"/>
  <c r="T66" i="56"/>
  <c r="J66" i="56"/>
  <c r="K66" i="56" s="1"/>
  <c r="H66" i="56"/>
  <c r="I66" i="56" s="1"/>
  <c r="T65" i="56"/>
  <c r="H65" i="56" s="1"/>
  <c r="J65" i="56"/>
  <c r="M65" i="56" s="1"/>
  <c r="AF65" i="56" s="1"/>
  <c r="I65" i="56"/>
  <c r="T64" i="56"/>
  <c r="J64" i="56"/>
  <c r="K64" i="56" s="1"/>
  <c r="H64" i="56"/>
  <c r="I64" i="56" s="1"/>
  <c r="T63" i="56"/>
  <c r="H63" i="56" s="1"/>
  <c r="I63" i="56" s="1"/>
  <c r="J63" i="56"/>
  <c r="M63" i="56" s="1"/>
  <c r="AF63" i="56" s="1"/>
  <c r="T62" i="56"/>
  <c r="J62" i="56"/>
  <c r="K62" i="56" s="1"/>
  <c r="H62" i="56"/>
  <c r="I62" i="56" s="1"/>
  <c r="T61" i="56"/>
  <c r="H61" i="56" s="1"/>
  <c r="I61" i="56" s="1"/>
  <c r="J61" i="56"/>
  <c r="K61" i="56" s="1"/>
  <c r="T60" i="56"/>
  <c r="J60" i="56"/>
  <c r="H60" i="56"/>
  <c r="I60" i="56" s="1"/>
  <c r="T59" i="56"/>
  <c r="H59" i="56" s="1"/>
  <c r="J59" i="56"/>
  <c r="M59" i="56" s="1"/>
  <c r="AF59" i="56" s="1"/>
  <c r="I59" i="56"/>
  <c r="T58" i="56"/>
  <c r="J58" i="56"/>
  <c r="K58" i="56" s="1"/>
  <c r="H58" i="56"/>
  <c r="I58" i="56" s="1"/>
  <c r="T57" i="56"/>
  <c r="J57" i="56"/>
  <c r="M57" i="56" s="1"/>
  <c r="AF57" i="56" s="1"/>
  <c r="I57" i="56"/>
  <c r="H57" i="56"/>
  <c r="T56" i="56"/>
  <c r="J56" i="56"/>
  <c r="M56" i="56" s="1"/>
  <c r="AF56" i="56" s="1"/>
  <c r="H56" i="56"/>
  <c r="I56" i="56" s="1"/>
  <c r="T55" i="56"/>
  <c r="H55" i="56" s="1"/>
  <c r="I55" i="56" s="1"/>
  <c r="J55" i="56"/>
  <c r="M55" i="56" s="1"/>
  <c r="AF55" i="56" s="1"/>
  <c r="T54" i="56"/>
  <c r="H54" i="56" s="1"/>
  <c r="I54" i="56" s="1"/>
  <c r="J54" i="56"/>
  <c r="T53" i="56"/>
  <c r="H53" i="56" s="1"/>
  <c r="I53" i="56" s="1"/>
  <c r="J53" i="56"/>
  <c r="M53" i="56" s="1"/>
  <c r="AF53" i="56" s="1"/>
  <c r="T52" i="56"/>
  <c r="J52" i="56"/>
  <c r="M52" i="56" s="1"/>
  <c r="AF52" i="56" s="1"/>
  <c r="H52" i="56"/>
  <c r="I52" i="56" s="1"/>
  <c r="T51" i="56"/>
  <c r="H51" i="56" s="1"/>
  <c r="J51" i="56"/>
  <c r="M51" i="56" s="1"/>
  <c r="AF51" i="56" s="1"/>
  <c r="I51" i="56"/>
  <c r="T50" i="56"/>
  <c r="J50" i="56"/>
  <c r="K50" i="56" s="1"/>
  <c r="H50" i="56"/>
  <c r="I50" i="56" s="1"/>
  <c r="T49" i="56"/>
  <c r="J49" i="56"/>
  <c r="M49" i="56" s="1"/>
  <c r="AF49" i="56" s="1"/>
  <c r="H49" i="56"/>
  <c r="I49" i="56" s="1"/>
  <c r="T48" i="56"/>
  <c r="J48" i="56"/>
  <c r="M48" i="56" s="1"/>
  <c r="AF48" i="56" s="1"/>
  <c r="H48" i="56"/>
  <c r="I48" i="56" s="1"/>
  <c r="T47" i="56"/>
  <c r="H47" i="56" s="1"/>
  <c r="J47" i="56"/>
  <c r="M47" i="56" s="1"/>
  <c r="AF47" i="56" s="1"/>
  <c r="I47" i="56"/>
  <c r="T46" i="56"/>
  <c r="J46" i="56"/>
  <c r="K46" i="56" s="1"/>
  <c r="I46" i="56"/>
  <c r="H46" i="56"/>
  <c r="T45" i="56"/>
  <c r="J45" i="56"/>
  <c r="M45" i="56" s="1"/>
  <c r="AF45" i="56" s="1"/>
  <c r="H45" i="56"/>
  <c r="I45" i="56" s="1"/>
  <c r="T44" i="56"/>
  <c r="J44" i="56"/>
  <c r="M44" i="56" s="1"/>
  <c r="AF44" i="56" s="1"/>
  <c r="H44" i="56"/>
  <c r="I44" i="56" s="1"/>
  <c r="T43" i="56"/>
  <c r="H43" i="56" s="1"/>
  <c r="J43" i="56"/>
  <c r="I43" i="56"/>
  <c r="T42" i="56"/>
  <c r="J42" i="56"/>
  <c r="K42" i="56" s="1"/>
  <c r="I42" i="56"/>
  <c r="H42" i="56"/>
  <c r="T41" i="56"/>
  <c r="H41" i="56" s="1"/>
  <c r="I41" i="56" s="1"/>
  <c r="J41" i="56"/>
  <c r="M41" i="56" s="1"/>
  <c r="AF41" i="56" s="1"/>
  <c r="T40" i="56"/>
  <c r="J40" i="56"/>
  <c r="K40" i="56" s="1"/>
  <c r="H40" i="56"/>
  <c r="I40" i="56" s="1"/>
  <c r="T39" i="56"/>
  <c r="H39" i="56" s="1"/>
  <c r="I39" i="56" s="1"/>
  <c r="J39" i="56"/>
  <c r="K39" i="56" s="1"/>
  <c r="T38" i="56"/>
  <c r="H38" i="56" s="1"/>
  <c r="I38" i="56" s="1"/>
  <c r="J38" i="56"/>
  <c r="K38" i="56" s="1"/>
  <c r="T37" i="56"/>
  <c r="J37" i="56"/>
  <c r="K37" i="56" s="1"/>
  <c r="H37" i="56"/>
  <c r="I37" i="56" s="1"/>
  <c r="T36" i="56"/>
  <c r="J36" i="56"/>
  <c r="K36" i="56" s="1"/>
  <c r="H36" i="56"/>
  <c r="I36" i="56" s="1"/>
  <c r="T35" i="56"/>
  <c r="H35" i="56" s="1"/>
  <c r="I35" i="56" s="1"/>
  <c r="J35" i="56"/>
  <c r="M35" i="56" s="1"/>
  <c r="AF35" i="56" s="1"/>
  <c r="T34" i="56"/>
  <c r="J34" i="56"/>
  <c r="M34" i="56" s="1"/>
  <c r="AF34" i="56" s="1"/>
  <c r="H34" i="56"/>
  <c r="I34" i="56" s="1"/>
  <c r="T33" i="56"/>
  <c r="H33" i="56" s="1"/>
  <c r="I33" i="56" s="1"/>
  <c r="J33" i="56"/>
  <c r="M33" i="56" s="1"/>
  <c r="AF33" i="56" s="1"/>
  <c r="T32" i="56"/>
  <c r="J32" i="56"/>
  <c r="M32" i="56" s="1"/>
  <c r="AF32" i="56" s="1"/>
  <c r="H32" i="56"/>
  <c r="I32" i="56" s="1"/>
  <c r="T31" i="56"/>
  <c r="H31" i="56" s="1"/>
  <c r="I31" i="56" s="1"/>
  <c r="J31" i="56"/>
  <c r="K31" i="56" s="1"/>
  <c r="T30" i="56"/>
  <c r="H30" i="56" s="1"/>
  <c r="I30" i="56" s="1"/>
  <c r="J30" i="56"/>
  <c r="K30" i="56" s="1"/>
  <c r="T29" i="56"/>
  <c r="J29" i="56"/>
  <c r="K29" i="56" s="1"/>
  <c r="H29" i="56"/>
  <c r="I29" i="56" s="1"/>
  <c r="T28" i="56"/>
  <c r="J28" i="56"/>
  <c r="K28" i="56" s="1"/>
  <c r="H28" i="56"/>
  <c r="I28" i="56" s="1"/>
  <c r="T27" i="56"/>
  <c r="H27" i="56" s="1"/>
  <c r="I27" i="56" s="1"/>
  <c r="J27" i="56"/>
  <c r="M27" i="56" s="1"/>
  <c r="AF27" i="56" s="1"/>
  <c r="T26" i="56"/>
  <c r="J26" i="56"/>
  <c r="M26" i="56" s="1"/>
  <c r="AF26" i="56" s="1"/>
  <c r="H26" i="56"/>
  <c r="I26" i="56" s="1"/>
  <c r="T25" i="56"/>
  <c r="H25" i="56" s="1"/>
  <c r="I25" i="56" s="1"/>
  <c r="J25" i="56"/>
  <c r="K25" i="56" s="1"/>
  <c r="T24" i="56"/>
  <c r="J24" i="56"/>
  <c r="M24" i="56" s="1"/>
  <c r="AF24" i="56" s="1"/>
  <c r="H24" i="56"/>
  <c r="I24" i="56" s="1"/>
  <c r="T23" i="56"/>
  <c r="H23" i="56" s="1"/>
  <c r="I23" i="56" s="1"/>
  <c r="J23" i="56"/>
  <c r="M23" i="56" s="1"/>
  <c r="AF23" i="56" s="1"/>
  <c r="T22" i="56"/>
  <c r="H22" i="56" s="1"/>
  <c r="I22" i="56" s="1"/>
  <c r="J22" i="56"/>
  <c r="K22" i="56" s="1"/>
  <c r="T21" i="56"/>
  <c r="J21" i="56"/>
  <c r="K21" i="56" s="1"/>
  <c r="H21" i="56"/>
  <c r="I21" i="56" s="1"/>
  <c r="T20" i="56"/>
  <c r="J20" i="56"/>
  <c r="M20" i="56" s="1"/>
  <c r="AF20" i="56" s="1"/>
  <c r="H20" i="56"/>
  <c r="I20" i="56" s="1"/>
  <c r="T19" i="56"/>
  <c r="H19" i="56" s="1"/>
  <c r="I19" i="56" s="1"/>
  <c r="J19" i="56"/>
  <c r="M19" i="56" s="1"/>
  <c r="AF19" i="56" s="1"/>
  <c r="T18" i="56"/>
  <c r="J18" i="56"/>
  <c r="M18" i="56" s="1"/>
  <c r="AF18" i="56" s="1"/>
  <c r="H18" i="56"/>
  <c r="I18" i="56" s="1"/>
  <c r="T17" i="56"/>
  <c r="H17" i="56" s="1"/>
  <c r="I17" i="56" s="1"/>
  <c r="J17" i="56"/>
  <c r="M17" i="56" s="1"/>
  <c r="AF17" i="56" s="1"/>
  <c r="T16" i="56"/>
  <c r="J16" i="56"/>
  <c r="K16" i="56" s="1"/>
  <c r="H16" i="56"/>
  <c r="C15" i="56"/>
  <c r="C16" i="56" s="1"/>
  <c r="C17" i="56" s="1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73" i="56" s="1"/>
  <c r="C74" i="56" s="1"/>
  <c r="C75" i="56" s="1"/>
  <c r="C76" i="56" s="1"/>
  <c r="C77" i="56" s="1"/>
  <c r="C78" i="56" s="1"/>
  <c r="C79" i="56" s="1"/>
  <c r="C80" i="56" s="1"/>
  <c r="C81" i="56" s="1"/>
  <c r="C82" i="56" s="1"/>
  <c r="C83" i="56" s="1"/>
  <c r="C84" i="56" s="1"/>
  <c r="C85" i="56" s="1"/>
  <c r="C86" i="56" s="1"/>
  <c r="C87" i="56" s="1"/>
  <c r="C88" i="56" s="1"/>
  <c r="C89" i="56" s="1"/>
  <c r="C90" i="56" s="1"/>
  <c r="C91" i="56" s="1"/>
  <c r="C92" i="56" s="1"/>
  <c r="C93" i="56" s="1"/>
  <c r="C94" i="56" s="1"/>
  <c r="C95" i="56" s="1"/>
  <c r="C96" i="56" s="1"/>
  <c r="C97" i="56" s="1"/>
  <c r="C98" i="56" s="1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C155" i="56" s="1"/>
  <c r="C156" i="56" s="1"/>
  <c r="C157" i="56" s="1"/>
  <c r="C158" i="56" s="1"/>
  <c r="C159" i="56" s="1"/>
  <c r="C160" i="56" s="1"/>
  <c r="C161" i="56" s="1"/>
  <c r="C162" i="56" s="1"/>
  <c r="C163" i="56" s="1"/>
  <c r="C164" i="56" s="1"/>
  <c r="C165" i="56" s="1"/>
  <c r="C166" i="56" s="1"/>
  <c r="C167" i="56" s="1"/>
  <c r="C168" i="56" s="1"/>
  <c r="C169" i="56" s="1"/>
  <c r="C170" i="56" s="1"/>
  <c r="C171" i="56" s="1"/>
  <c r="C172" i="56" s="1"/>
  <c r="C173" i="56" s="1"/>
  <c r="C174" i="56" s="1"/>
  <c r="C175" i="56" s="1"/>
  <c r="C176" i="56" s="1"/>
  <c r="C177" i="56" s="1"/>
  <c r="C178" i="56" s="1"/>
  <c r="F13" i="56"/>
  <c r="E13" i="56"/>
  <c r="D12" i="56"/>
  <c r="D7" i="56"/>
  <c r="I10" i="56" s="1"/>
  <c r="L3" i="56"/>
  <c r="F179" i="55"/>
  <c r="E179" i="55"/>
  <c r="D179" i="55"/>
  <c r="T178" i="55"/>
  <c r="H178" i="55" s="1"/>
  <c r="I178" i="55" s="1"/>
  <c r="J178" i="55"/>
  <c r="M178" i="55" s="1"/>
  <c r="AF178" i="55" s="1"/>
  <c r="T177" i="55"/>
  <c r="J177" i="55"/>
  <c r="H177" i="55"/>
  <c r="I177" i="55" s="1"/>
  <c r="T176" i="55"/>
  <c r="H176" i="55" s="1"/>
  <c r="I176" i="55" s="1"/>
  <c r="J176" i="55"/>
  <c r="M176" i="55" s="1"/>
  <c r="AF176" i="55" s="1"/>
  <c r="T175" i="55"/>
  <c r="J175" i="55"/>
  <c r="K175" i="55" s="1"/>
  <c r="H175" i="55"/>
  <c r="I175" i="55" s="1"/>
  <c r="T174" i="55"/>
  <c r="H174" i="55" s="1"/>
  <c r="I174" i="55" s="1"/>
  <c r="J174" i="55"/>
  <c r="M174" i="55" s="1"/>
  <c r="AF174" i="55" s="1"/>
  <c r="T173" i="55"/>
  <c r="J173" i="55"/>
  <c r="M173" i="55" s="1"/>
  <c r="AF173" i="55" s="1"/>
  <c r="H173" i="55"/>
  <c r="I173" i="55" s="1"/>
  <c r="T172" i="55"/>
  <c r="H172" i="55" s="1"/>
  <c r="I172" i="55" s="1"/>
  <c r="J172" i="55"/>
  <c r="M172" i="55" s="1"/>
  <c r="AF172" i="55" s="1"/>
  <c r="T171" i="55"/>
  <c r="J171" i="55"/>
  <c r="K171" i="55" s="1"/>
  <c r="H171" i="55"/>
  <c r="I171" i="55" s="1"/>
  <c r="T170" i="55"/>
  <c r="H170" i="55" s="1"/>
  <c r="I170" i="55" s="1"/>
  <c r="J170" i="55"/>
  <c r="T169" i="55"/>
  <c r="J169" i="55"/>
  <c r="H169" i="55"/>
  <c r="I169" i="55" s="1"/>
  <c r="T168" i="55"/>
  <c r="H168" i="55" s="1"/>
  <c r="I168" i="55" s="1"/>
  <c r="J168" i="55"/>
  <c r="M168" i="55" s="1"/>
  <c r="AF168" i="55" s="1"/>
  <c r="T167" i="55"/>
  <c r="J167" i="55"/>
  <c r="K167" i="55" s="1"/>
  <c r="H167" i="55"/>
  <c r="I167" i="55" s="1"/>
  <c r="T166" i="55"/>
  <c r="H166" i="55" s="1"/>
  <c r="I166" i="55" s="1"/>
  <c r="J166" i="55"/>
  <c r="M166" i="55" s="1"/>
  <c r="AF166" i="55" s="1"/>
  <c r="T165" i="55"/>
  <c r="J165" i="55"/>
  <c r="M165" i="55" s="1"/>
  <c r="AF165" i="55" s="1"/>
  <c r="H165" i="55"/>
  <c r="I165" i="55" s="1"/>
  <c r="T164" i="55"/>
  <c r="H164" i="55" s="1"/>
  <c r="J164" i="55"/>
  <c r="M164" i="55" s="1"/>
  <c r="AF164" i="55" s="1"/>
  <c r="I164" i="55"/>
  <c r="T163" i="55"/>
  <c r="J163" i="55"/>
  <c r="K163" i="55" s="1"/>
  <c r="H163" i="55"/>
  <c r="I163" i="55" s="1"/>
  <c r="T162" i="55"/>
  <c r="H162" i="55" s="1"/>
  <c r="I162" i="55" s="1"/>
  <c r="J162" i="55"/>
  <c r="M162" i="55" s="1"/>
  <c r="AF162" i="55" s="1"/>
  <c r="T161" i="55"/>
  <c r="J161" i="55"/>
  <c r="H161" i="55"/>
  <c r="I161" i="55" s="1"/>
  <c r="T160" i="55"/>
  <c r="H160" i="55" s="1"/>
  <c r="I160" i="55" s="1"/>
  <c r="J160" i="55"/>
  <c r="M160" i="55" s="1"/>
  <c r="AF160" i="55" s="1"/>
  <c r="T159" i="55"/>
  <c r="J159" i="55"/>
  <c r="K159" i="55" s="1"/>
  <c r="H159" i="55"/>
  <c r="I159" i="55" s="1"/>
  <c r="T158" i="55"/>
  <c r="H158" i="55" s="1"/>
  <c r="I158" i="55" s="1"/>
  <c r="J158" i="55"/>
  <c r="T157" i="55"/>
  <c r="J157" i="55"/>
  <c r="M157" i="55" s="1"/>
  <c r="AF157" i="55" s="1"/>
  <c r="H157" i="55"/>
  <c r="I157" i="55" s="1"/>
  <c r="T156" i="55"/>
  <c r="H156" i="55" s="1"/>
  <c r="I156" i="55" s="1"/>
  <c r="J156" i="55"/>
  <c r="T155" i="55"/>
  <c r="J155" i="55"/>
  <c r="H155" i="55"/>
  <c r="I155" i="55" s="1"/>
  <c r="T154" i="55"/>
  <c r="H154" i="55" s="1"/>
  <c r="I154" i="55" s="1"/>
  <c r="J154" i="55"/>
  <c r="M154" i="55" s="1"/>
  <c r="AF154" i="55" s="1"/>
  <c r="T153" i="55"/>
  <c r="J153" i="55"/>
  <c r="H153" i="55"/>
  <c r="I153" i="55" s="1"/>
  <c r="T152" i="55"/>
  <c r="H152" i="55" s="1"/>
  <c r="J152" i="55"/>
  <c r="K152" i="55" s="1"/>
  <c r="I152" i="55"/>
  <c r="T151" i="55"/>
  <c r="J151" i="55"/>
  <c r="H151" i="55"/>
  <c r="I151" i="55" s="1"/>
  <c r="T150" i="55"/>
  <c r="H150" i="55" s="1"/>
  <c r="I150" i="55" s="1"/>
  <c r="J150" i="55"/>
  <c r="M150" i="55" s="1"/>
  <c r="AF150" i="55" s="1"/>
  <c r="T149" i="55"/>
  <c r="J149" i="55"/>
  <c r="H149" i="55"/>
  <c r="I149" i="55" s="1"/>
  <c r="T148" i="55"/>
  <c r="H148" i="55" s="1"/>
  <c r="I148" i="55" s="1"/>
  <c r="J148" i="55"/>
  <c r="M148" i="55" s="1"/>
  <c r="AF148" i="55" s="1"/>
  <c r="T147" i="55"/>
  <c r="J147" i="55"/>
  <c r="K147" i="55" s="1"/>
  <c r="H147" i="55"/>
  <c r="I147" i="55" s="1"/>
  <c r="T146" i="55"/>
  <c r="H146" i="55" s="1"/>
  <c r="I146" i="55" s="1"/>
  <c r="J146" i="55"/>
  <c r="M146" i="55" s="1"/>
  <c r="AF146" i="55" s="1"/>
  <c r="T145" i="55"/>
  <c r="J145" i="55"/>
  <c r="H145" i="55"/>
  <c r="I145" i="55" s="1"/>
  <c r="T144" i="55"/>
  <c r="H144" i="55" s="1"/>
  <c r="J144" i="55"/>
  <c r="M144" i="55" s="1"/>
  <c r="AF144" i="55" s="1"/>
  <c r="I144" i="55"/>
  <c r="T143" i="55"/>
  <c r="J143" i="55"/>
  <c r="K143" i="55" s="1"/>
  <c r="H143" i="55"/>
  <c r="I143" i="55" s="1"/>
  <c r="T142" i="55"/>
  <c r="H142" i="55" s="1"/>
  <c r="I142" i="55" s="1"/>
  <c r="J142" i="55"/>
  <c r="T141" i="55"/>
  <c r="J141" i="55"/>
  <c r="K141" i="55" s="1"/>
  <c r="H141" i="55"/>
  <c r="I141" i="55" s="1"/>
  <c r="T140" i="55"/>
  <c r="H140" i="55" s="1"/>
  <c r="I140" i="55" s="1"/>
  <c r="J140" i="55"/>
  <c r="K140" i="55" s="1"/>
  <c r="T139" i="55"/>
  <c r="J139" i="55"/>
  <c r="H139" i="55"/>
  <c r="I139" i="55" s="1"/>
  <c r="T138" i="55"/>
  <c r="H138" i="55" s="1"/>
  <c r="J138" i="55"/>
  <c r="M138" i="55" s="1"/>
  <c r="AF138" i="55" s="1"/>
  <c r="I138" i="55"/>
  <c r="T137" i="55"/>
  <c r="J137" i="55"/>
  <c r="K137" i="55" s="1"/>
  <c r="H137" i="55"/>
  <c r="I137" i="55" s="1"/>
  <c r="T136" i="55"/>
  <c r="H136" i="55" s="1"/>
  <c r="I136" i="55" s="1"/>
  <c r="J136" i="55"/>
  <c r="M136" i="55" s="1"/>
  <c r="AF136" i="55" s="1"/>
  <c r="T135" i="55"/>
  <c r="J135" i="55"/>
  <c r="K135" i="55" s="1"/>
  <c r="H135" i="55"/>
  <c r="I135" i="55" s="1"/>
  <c r="T134" i="55"/>
  <c r="H134" i="55" s="1"/>
  <c r="I134" i="55" s="1"/>
  <c r="J134" i="55"/>
  <c r="M134" i="55" s="1"/>
  <c r="AF134" i="55" s="1"/>
  <c r="T133" i="55"/>
  <c r="J133" i="55"/>
  <c r="H133" i="55"/>
  <c r="I133" i="55" s="1"/>
  <c r="T132" i="55"/>
  <c r="H132" i="55" s="1"/>
  <c r="J132" i="55"/>
  <c r="I132" i="55"/>
  <c r="T131" i="55"/>
  <c r="J131" i="55"/>
  <c r="K131" i="55" s="1"/>
  <c r="H131" i="55"/>
  <c r="I131" i="55" s="1"/>
  <c r="T130" i="55"/>
  <c r="H130" i="55" s="1"/>
  <c r="J130" i="55"/>
  <c r="I130" i="55"/>
  <c r="T129" i="55"/>
  <c r="J129" i="55"/>
  <c r="K129" i="55" s="1"/>
  <c r="H129" i="55"/>
  <c r="I129" i="55" s="1"/>
  <c r="T128" i="55"/>
  <c r="H128" i="55" s="1"/>
  <c r="I128" i="55" s="1"/>
  <c r="J128" i="55"/>
  <c r="M128" i="55" s="1"/>
  <c r="AF128" i="55" s="1"/>
  <c r="T127" i="55"/>
  <c r="J127" i="55"/>
  <c r="K127" i="55" s="1"/>
  <c r="H127" i="55"/>
  <c r="I127" i="55" s="1"/>
  <c r="T126" i="55"/>
  <c r="H126" i="55" s="1"/>
  <c r="J126" i="55"/>
  <c r="I126" i="55"/>
  <c r="T125" i="55"/>
  <c r="J125" i="55"/>
  <c r="K125" i="55" s="1"/>
  <c r="H125" i="55"/>
  <c r="I125" i="55" s="1"/>
  <c r="T124" i="55"/>
  <c r="H124" i="55" s="1"/>
  <c r="J124" i="55"/>
  <c r="M124" i="55" s="1"/>
  <c r="AF124" i="55" s="1"/>
  <c r="I124" i="55"/>
  <c r="T123" i="55"/>
  <c r="J123" i="55"/>
  <c r="K123" i="55" s="1"/>
  <c r="H123" i="55"/>
  <c r="I123" i="55" s="1"/>
  <c r="T122" i="55"/>
  <c r="H122" i="55" s="1"/>
  <c r="I122" i="55" s="1"/>
  <c r="J122" i="55"/>
  <c r="M122" i="55" s="1"/>
  <c r="AF122" i="55" s="1"/>
  <c r="T121" i="55"/>
  <c r="J121" i="55"/>
  <c r="K121" i="55" s="1"/>
  <c r="H121" i="55"/>
  <c r="I121" i="55" s="1"/>
  <c r="T120" i="55"/>
  <c r="H120" i="55" s="1"/>
  <c r="J120" i="55"/>
  <c r="K120" i="55" s="1"/>
  <c r="I120" i="55"/>
  <c r="T119" i="55"/>
  <c r="J119" i="55"/>
  <c r="K119" i="55" s="1"/>
  <c r="H119" i="55"/>
  <c r="I119" i="55" s="1"/>
  <c r="T118" i="55"/>
  <c r="H118" i="55" s="1"/>
  <c r="J118" i="55"/>
  <c r="M118" i="55" s="1"/>
  <c r="AF118" i="55" s="1"/>
  <c r="I118" i="55"/>
  <c r="T117" i="55"/>
  <c r="J117" i="55"/>
  <c r="K117" i="55" s="1"/>
  <c r="H117" i="55"/>
  <c r="I117" i="55" s="1"/>
  <c r="T116" i="55"/>
  <c r="J116" i="55"/>
  <c r="K116" i="55" s="1"/>
  <c r="I116" i="55"/>
  <c r="H116" i="55"/>
  <c r="T115" i="55"/>
  <c r="J115" i="55"/>
  <c r="H115" i="55"/>
  <c r="I115" i="55" s="1"/>
  <c r="T114" i="55"/>
  <c r="H114" i="55" s="1"/>
  <c r="I114" i="55" s="1"/>
  <c r="J114" i="55"/>
  <c r="M114" i="55" s="1"/>
  <c r="AF114" i="55" s="1"/>
  <c r="T113" i="55"/>
  <c r="H113" i="55" s="1"/>
  <c r="I113" i="55" s="1"/>
  <c r="J113" i="55"/>
  <c r="K113" i="55" s="1"/>
  <c r="B113" i="55"/>
  <c r="T112" i="55"/>
  <c r="H112" i="55" s="1"/>
  <c r="I112" i="55" s="1"/>
  <c r="J112" i="55"/>
  <c r="K112" i="55" s="1"/>
  <c r="T111" i="55"/>
  <c r="H111" i="55" s="1"/>
  <c r="I111" i="55" s="1"/>
  <c r="J111" i="55"/>
  <c r="M111" i="55" s="1"/>
  <c r="AF111" i="55" s="1"/>
  <c r="T110" i="55"/>
  <c r="J110" i="55"/>
  <c r="M110" i="55" s="1"/>
  <c r="AF110" i="55" s="1"/>
  <c r="H110" i="55"/>
  <c r="I110" i="55" s="1"/>
  <c r="T109" i="55"/>
  <c r="J109" i="55"/>
  <c r="M109" i="55" s="1"/>
  <c r="AF109" i="55" s="1"/>
  <c r="H109" i="55"/>
  <c r="I109" i="55" s="1"/>
  <c r="T108" i="55"/>
  <c r="H108" i="55" s="1"/>
  <c r="I108" i="55" s="1"/>
  <c r="J108" i="55"/>
  <c r="M108" i="55" s="1"/>
  <c r="AF108" i="55" s="1"/>
  <c r="T107" i="55"/>
  <c r="H107" i="55" s="1"/>
  <c r="I107" i="55" s="1"/>
  <c r="J107" i="55"/>
  <c r="M107" i="55" s="1"/>
  <c r="AF107" i="55" s="1"/>
  <c r="T106" i="55"/>
  <c r="J106" i="55"/>
  <c r="M106" i="55" s="1"/>
  <c r="AF106" i="55" s="1"/>
  <c r="H106" i="55"/>
  <c r="I106" i="55" s="1"/>
  <c r="T105" i="55"/>
  <c r="H105" i="55" s="1"/>
  <c r="J105" i="55"/>
  <c r="I105" i="55"/>
  <c r="T104" i="55"/>
  <c r="H104" i="55" s="1"/>
  <c r="I104" i="55" s="1"/>
  <c r="J104" i="55"/>
  <c r="K104" i="55" s="1"/>
  <c r="T103" i="55"/>
  <c r="H103" i="55" s="1"/>
  <c r="I103" i="55" s="1"/>
  <c r="J103" i="55"/>
  <c r="M103" i="55" s="1"/>
  <c r="AF103" i="55" s="1"/>
  <c r="T102" i="55"/>
  <c r="J102" i="55"/>
  <c r="K102" i="55" s="1"/>
  <c r="H102" i="55"/>
  <c r="I102" i="55" s="1"/>
  <c r="T101" i="55"/>
  <c r="H101" i="55" s="1"/>
  <c r="I101" i="55" s="1"/>
  <c r="J101" i="55"/>
  <c r="K101" i="55" s="1"/>
  <c r="T100" i="55"/>
  <c r="J100" i="55"/>
  <c r="M100" i="55" s="1"/>
  <c r="AF100" i="55" s="1"/>
  <c r="H100" i="55"/>
  <c r="I100" i="55" s="1"/>
  <c r="T99" i="55"/>
  <c r="H99" i="55" s="1"/>
  <c r="J99" i="55"/>
  <c r="I99" i="55"/>
  <c r="T98" i="55"/>
  <c r="H98" i="55" s="1"/>
  <c r="I98" i="55" s="1"/>
  <c r="J98" i="55"/>
  <c r="M98" i="55" s="1"/>
  <c r="AF98" i="55" s="1"/>
  <c r="T97" i="55"/>
  <c r="J97" i="55"/>
  <c r="M97" i="55" s="1"/>
  <c r="AF97" i="55" s="1"/>
  <c r="H97" i="55"/>
  <c r="I97" i="55" s="1"/>
  <c r="T96" i="55"/>
  <c r="H96" i="55" s="1"/>
  <c r="I96" i="55" s="1"/>
  <c r="J96" i="55"/>
  <c r="M96" i="55" s="1"/>
  <c r="AF96" i="55" s="1"/>
  <c r="T95" i="55"/>
  <c r="H95" i="55" s="1"/>
  <c r="I95" i="55" s="1"/>
  <c r="J95" i="55"/>
  <c r="M95" i="55" s="1"/>
  <c r="AF95" i="55" s="1"/>
  <c r="T94" i="55"/>
  <c r="J94" i="55"/>
  <c r="K94" i="55" s="1"/>
  <c r="H94" i="55"/>
  <c r="I94" i="55" s="1"/>
  <c r="T93" i="55"/>
  <c r="H93" i="55" s="1"/>
  <c r="I93" i="55" s="1"/>
  <c r="J93" i="55"/>
  <c r="M93" i="55" s="1"/>
  <c r="AF93" i="55" s="1"/>
  <c r="T92" i="55"/>
  <c r="J92" i="55"/>
  <c r="M92" i="55" s="1"/>
  <c r="AF92" i="55" s="1"/>
  <c r="H92" i="55"/>
  <c r="I92" i="55" s="1"/>
  <c r="T91" i="55"/>
  <c r="H91" i="55" s="1"/>
  <c r="J91" i="55"/>
  <c r="I91" i="55"/>
  <c r="T90" i="55"/>
  <c r="H90" i="55" s="1"/>
  <c r="I90" i="55" s="1"/>
  <c r="J90" i="55"/>
  <c r="K90" i="55" s="1"/>
  <c r="T89" i="55"/>
  <c r="J89" i="55"/>
  <c r="M89" i="55" s="1"/>
  <c r="AF89" i="55" s="1"/>
  <c r="H89" i="55"/>
  <c r="I89" i="55" s="1"/>
  <c r="T88" i="55"/>
  <c r="H88" i="55" s="1"/>
  <c r="I88" i="55" s="1"/>
  <c r="J88" i="55"/>
  <c r="M88" i="55" s="1"/>
  <c r="AF88" i="55" s="1"/>
  <c r="T87" i="55"/>
  <c r="H87" i="55" s="1"/>
  <c r="I87" i="55" s="1"/>
  <c r="J87" i="55"/>
  <c r="M87" i="55" s="1"/>
  <c r="AF87" i="55" s="1"/>
  <c r="T86" i="55"/>
  <c r="J86" i="55"/>
  <c r="K86" i="55" s="1"/>
  <c r="I86" i="55"/>
  <c r="H86" i="55"/>
  <c r="T85" i="55"/>
  <c r="H85" i="55" s="1"/>
  <c r="I85" i="55" s="1"/>
  <c r="J85" i="55"/>
  <c r="K85" i="55" s="1"/>
  <c r="T84" i="55"/>
  <c r="J84" i="55"/>
  <c r="H84" i="55"/>
  <c r="I84" i="55" s="1"/>
  <c r="T83" i="55"/>
  <c r="H83" i="55" s="1"/>
  <c r="I83" i="55" s="1"/>
  <c r="J83" i="55"/>
  <c r="M83" i="55" s="1"/>
  <c r="AF83" i="55" s="1"/>
  <c r="T82" i="55"/>
  <c r="H82" i="55" s="1"/>
  <c r="I82" i="55" s="1"/>
  <c r="J82" i="55"/>
  <c r="M82" i="55" s="1"/>
  <c r="AF82" i="55" s="1"/>
  <c r="T81" i="55"/>
  <c r="J81" i="55"/>
  <c r="M81" i="55" s="1"/>
  <c r="AF81" i="55" s="1"/>
  <c r="H81" i="55"/>
  <c r="I81" i="55" s="1"/>
  <c r="T80" i="55"/>
  <c r="H80" i="55" s="1"/>
  <c r="I80" i="55" s="1"/>
  <c r="J80" i="55"/>
  <c r="T79" i="55"/>
  <c r="H79" i="55" s="1"/>
  <c r="I79" i="55" s="1"/>
  <c r="J79" i="55"/>
  <c r="K79" i="55" s="1"/>
  <c r="T78" i="55"/>
  <c r="J78" i="55"/>
  <c r="K78" i="55" s="1"/>
  <c r="I78" i="55"/>
  <c r="H78" i="55"/>
  <c r="T77" i="55"/>
  <c r="H77" i="55" s="1"/>
  <c r="I77" i="55" s="1"/>
  <c r="J77" i="55"/>
  <c r="K77" i="55" s="1"/>
  <c r="T76" i="55"/>
  <c r="J76" i="55"/>
  <c r="H76" i="55"/>
  <c r="I76" i="55" s="1"/>
  <c r="T75" i="55"/>
  <c r="H75" i="55" s="1"/>
  <c r="I75" i="55" s="1"/>
  <c r="J75" i="55"/>
  <c r="T74" i="55"/>
  <c r="H74" i="55" s="1"/>
  <c r="I74" i="55" s="1"/>
  <c r="J74" i="55"/>
  <c r="M74" i="55" s="1"/>
  <c r="AF74" i="55" s="1"/>
  <c r="T73" i="55"/>
  <c r="J73" i="55"/>
  <c r="H73" i="55"/>
  <c r="I73" i="55" s="1"/>
  <c r="T72" i="55"/>
  <c r="H72" i="55" s="1"/>
  <c r="I72" i="55" s="1"/>
  <c r="J72" i="55"/>
  <c r="T71" i="55"/>
  <c r="H71" i="55" s="1"/>
  <c r="J71" i="55"/>
  <c r="K71" i="55" s="1"/>
  <c r="I71" i="55"/>
  <c r="T70" i="55"/>
  <c r="J70" i="55"/>
  <c r="H70" i="55"/>
  <c r="I70" i="55" s="1"/>
  <c r="T69" i="55"/>
  <c r="H69" i="55" s="1"/>
  <c r="I69" i="55" s="1"/>
  <c r="J69" i="55"/>
  <c r="K69" i="55" s="1"/>
  <c r="T68" i="55"/>
  <c r="H68" i="55" s="1"/>
  <c r="J68" i="55"/>
  <c r="I68" i="55"/>
  <c r="T67" i="55"/>
  <c r="H67" i="55" s="1"/>
  <c r="I67" i="55" s="1"/>
  <c r="J67" i="55"/>
  <c r="T66" i="55"/>
  <c r="H66" i="55" s="1"/>
  <c r="I66" i="55" s="1"/>
  <c r="J66" i="55"/>
  <c r="M66" i="55" s="1"/>
  <c r="AF66" i="55" s="1"/>
  <c r="T65" i="55"/>
  <c r="J65" i="55"/>
  <c r="M65" i="55" s="1"/>
  <c r="AF65" i="55" s="1"/>
  <c r="H65" i="55"/>
  <c r="I65" i="55" s="1"/>
  <c r="T64" i="55"/>
  <c r="H64" i="55" s="1"/>
  <c r="J64" i="55"/>
  <c r="M64" i="55" s="1"/>
  <c r="AF64" i="55" s="1"/>
  <c r="I64" i="55"/>
  <c r="T63" i="55"/>
  <c r="J63" i="55"/>
  <c r="K63" i="55" s="1"/>
  <c r="H63" i="55"/>
  <c r="I63" i="55" s="1"/>
  <c r="T62" i="55"/>
  <c r="H62" i="55" s="1"/>
  <c r="I62" i="55" s="1"/>
  <c r="J62" i="55"/>
  <c r="T61" i="55"/>
  <c r="H61" i="55" s="1"/>
  <c r="I61" i="55" s="1"/>
  <c r="J61" i="55"/>
  <c r="K61" i="55" s="1"/>
  <c r="T60" i="55"/>
  <c r="J60" i="55"/>
  <c r="M60" i="55" s="1"/>
  <c r="AF60" i="55" s="1"/>
  <c r="H60" i="55"/>
  <c r="I60" i="55" s="1"/>
  <c r="T59" i="55"/>
  <c r="J59" i="55"/>
  <c r="M59" i="55" s="1"/>
  <c r="AF59" i="55" s="1"/>
  <c r="I59" i="55"/>
  <c r="H59" i="55"/>
  <c r="T58" i="55"/>
  <c r="H58" i="55" s="1"/>
  <c r="J58" i="55"/>
  <c r="M58" i="55" s="1"/>
  <c r="AF58" i="55" s="1"/>
  <c r="I58" i="55"/>
  <c r="T57" i="55"/>
  <c r="J57" i="55"/>
  <c r="K57" i="55" s="1"/>
  <c r="H57" i="55"/>
  <c r="I57" i="55" s="1"/>
  <c r="T56" i="55"/>
  <c r="H56" i="55" s="1"/>
  <c r="J56" i="55"/>
  <c r="M56" i="55" s="1"/>
  <c r="AF56" i="55" s="1"/>
  <c r="I56" i="55"/>
  <c r="T55" i="55"/>
  <c r="J55" i="55"/>
  <c r="K55" i="55" s="1"/>
  <c r="I55" i="55"/>
  <c r="H55" i="55"/>
  <c r="T54" i="55"/>
  <c r="H54" i="55" s="1"/>
  <c r="I54" i="55" s="1"/>
  <c r="J54" i="55"/>
  <c r="K54" i="55" s="1"/>
  <c r="T53" i="55"/>
  <c r="H53" i="55" s="1"/>
  <c r="I53" i="55" s="1"/>
  <c r="J53" i="55"/>
  <c r="M53" i="55" s="1"/>
  <c r="AF53" i="55" s="1"/>
  <c r="T52" i="55"/>
  <c r="J52" i="55"/>
  <c r="H52" i="55"/>
  <c r="I52" i="55" s="1"/>
  <c r="T51" i="55"/>
  <c r="H51" i="55" s="1"/>
  <c r="I51" i="55" s="1"/>
  <c r="J51" i="55"/>
  <c r="K51" i="55" s="1"/>
  <c r="T50" i="55"/>
  <c r="J50" i="55"/>
  <c r="M50" i="55" s="1"/>
  <c r="AF50" i="55" s="1"/>
  <c r="H50" i="55"/>
  <c r="I50" i="55" s="1"/>
  <c r="T49" i="55"/>
  <c r="H49" i="55" s="1"/>
  <c r="I49" i="55" s="1"/>
  <c r="J49" i="55"/>
  <c r="M49" i="55" s="1"/>
  <c r="AF49" i="55" s="1"/>
  <c r="T48" i="55"/>
  <c r="J48" i="55"/>
  <c r="K48" i="55" s="1"/>
  <c r="H48" i="55"/>
  <c r="I48" i="55" s="1"/>
  <c r="T47" i="55"/>
  <c r="J47" i="55"/>
  <c r="M47" i="55" s="1"/>
  <c r="AF47" i="55" s="1"/>
  <c r="I47" i="55"/>
  <c r="H47" i="55"/>
  <c r="T46" i="55"/>
  <c r="H46" i="55" s="1"/>
  <c r="I46" i="55" s="1"/>
  <c r="J46" i="55"/>
  <c r="K46" i="55" s="1"/>
  <c r="T45" i="55"/>
  <c r="H45" i="55" s="1"/>
  <c r="I45" i="55" s="1"/>
  <c r="J45" i="55"/>
  <c r="M45" i="55" s="1"/>
  <c r="AF45" i="55" s="1"/>
  <c r="T44" i="55"/>
  <c r="J44" i="55"/>
  <c r="H44" i="55"/>
  <c r="I44" i="55" s="1"/>
  <c r="T43" i="55"/>
  <c r="H43" i="55" s="1"/>
  <c r="I43" i="55" s="1"/>
  <c r="J43" i="55"/>
  <c r="K43" i="55" s="1"/>
  <c r="T42" i="55"/>
  <c r="J42" i="55"/>
  <c r="M42" i="55" s="1"/>
  <c r="AF42" i="55" s="1"/>
  <c r="H42" i="55"/>
  <c r="I42" i="55" s="1"/>
  <c r="T41" i="55"/>
  <c r="H41" i="55" s="1"/>
  <c r="I41" i="55" s="1"/>
  <c r="J41" i="55"/>
  <c r="K41" i="55" s="1"/>
  <c r="T40" i="55"/>
  <c r="J40" i="55"/>
  <c r="K40" i="55" s="1"/>
  <c r="H40" i="55"/>
  <c r="I40" i="55" s="1"/>
  <c r="T39" i="55"/>
  <c r="J39" i="55"/>
  <c r="M39" i="55" s="1"/>
  <c r="AF39" i="55" s="1"/>
  <c r="I39" i="55"/>
  <c r="H39" i="55"/>
  <c r="T38" i="55"/>
  <c r="H38" i="55" s="1"/>
  <c r="I38" i="55" s="1"/>
  <c r="J38" i="55"/>
  <c r="K38" i="55" s="1"/>
  <c r="T37" i="55"/>
  <c r="H37" i="55" s="1"/>
  <c r="I37" i="55" s="1"/>
  <c r="J37" i="55"/>
  <c r="M37" i="55" s="1"/>
  <c r="AF37" i="55" s="1"/>
  <c r="T36" i="55"/>
  <c r="J36" i="55"/>
  <c r="H36" i="55"/>
  <c r="I36" i="55" s="1"/>
  <c r="T35" i="55"/>
  <c r="H35" i="55" s="1"/>
  <c r="I35" i="55" s="1"/>
  <c r="J35" i="55"/>
  <c r="M35" i="55" s="1"/>
  <c r="AF35" i="55" s="1"/>
  <c r="T34" i="55"/>
  <c r="J34" i="55"/>
  <c r="M34" i="55" s="1"/>
  <c r="AF34" i="55" s="1"/>
  <c r="H34" i="55"/>
  <c r="I34" i="55" s="1"/>
  <c r="T33" i="55"/>
  <c r="H33" i="55" s="1"/>
  <c r="I33" i="55" s="1"/>
  <c r="J33" i="55"/>
  <c r="M33" i="55" s="1"/>
  <c r="AF33" i="55" s="1"/>
  <c r="T32" i="55"/>
  <c r="J32" i="55"/>
  <c r="K32" i="55" s="1"/>
  <c r="H32" i="55"/>
  <c r="I32" i="55" s="1"/>
  <c r="T31" i="55"/>
  <c r="J31" i="55"/>
  <c r="I31" i="55"/>
  <c r="H31" i="55"/>
  <c r="T30" i="55"/>
  <c r="H30" i="55" s="1"/>
  <c r="I30" i="55" s="1"/>
  <c r="J30" i="55"/>
  <c r="K30" i="55" s="1"/>
  <c r="T29" i="55"/>
  <c r="H29" i="55" s="1"/>
  <c r="I29" i="55" s="1"/>
  <c r="J29" i="55"/>
  <c r="M29" i="55" s="1"/>
  <c r="AF29" i="55" s="1"/>
  <c r="T28" i="55"/>
  <c r="J28" i="55"/>
  <c r="K28" i="55" s="1"/>
  <c r="H28" i="55"/>
  <c r="I28" i="55" s="1"/>
  <c r="T27" i="55"/>
  <c r="H27" i="55" s="1"/>
  <c r="I27" i="55" s="1"/>
  <c r="J27" i="55"/>
  <c r="M27" i="55" s="1"/>
  <c r="AF27" i="55" s="1"/>
  <c r="T26" i="55"/>
  <c r="J26" i="55"/>
  <c r="H26" i="55"/>
  <c r="I26" i="55" s="1"/>
  <c r="T25" i="55"/>
  <c r="H25" i="55" s="1"/>
  <c r="J25" i="55"/>
  <c r="K25" i="55" s="1"/>
  <c r="I25" i="55"/>
  <c r="T24" i="55"/>
  <c r="J24" i="55"/>
  <c r="K24" i="55" s="1"/>
  <c r="H24" i="55"/>
  <c r="I24" i="55" s="1"/>
  <c r="T23" i="55"/>
  <c r="J23" i="55"/>
  <c r="M23" i="55" s="1"/>
  <c r="AF23" i="55" s="1"/>
  <c r="H23" i="55"/>
  <c r="I23" i="55" s="1"/>
  <c r="T22" i="55"/>
  <c r="J22" i="55"/>
  <c r="M22" i="55" s="1"/>
  <c r="AF22" i="55" s="1"/>
  <c r="H22" i="55"/>
  <c r="I22" i="55" s="1"/>
  <c r="T21" i="55"/>
  <c r="J21" i="55"/>
  <c r="M21" i="55" s="1"/>
  <c r="AF21" i="55" s="1"/>
  <c r="H21" i="55"/>
  <c r="I21" i="55" s="1"/>
  <c r="T20" i="55"/>
  <c r="J20" i="55"/>
  <c r="M20" i="55" s="1"/>
  <c r="AF20" i="55" s="1"/>
  <c r="H20" i="55"/>
  <c r="I20" i="55" s="1"/>
  <c r="T19" i="55"/>
  <c r="H19" i="55" s="1"/>
  <c r="J19" i="55"/>
  <c r="M19" i="55" s="1"/>
  <c r="AF19" i="55" s="1"/>
  <c r="I19" i="55"/>
  <c r="T18" i="55"/>
  <c r="J18" i="55"/>
  <c r="K18" i="55" s="1"/>
  <c r="H18" i="55"/>
  <c r="I18" i="55" s="1"/>
  <c r="T17" i="55"/>
  <c r="H17" i="55" s="1"/>
  <c r="I17" i="55" s="1"/>
  <c r="J17" i="55"/>
  <c r="M17" i="55" s="1"/>
  <c r="AF17" i="55" s="1"/>
  <c r="T16" i="55"/>
  <c r="H16" i="55" s="1"/>
  <c r="J16" i="55"/>
  <c r="K16" i="55" s="1"/>
  <c r="C15" i="55"/>
  <c r="C16" i="55" s="1"/>
  <c r="C17" i="55" s="1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73" i="55" s="1"/>
  <c r="C74" i="55" s="1"/>
  <c r="C75" i="55" s="1"/>
  <c r="C76" i="55" s="1"/>
  <c r="C77" i="55" s="1"/>
  <c r="C78" i="55" s="1"/>
  <c r="C79" i="55" s="1"/>
  <c r="C80" i="55" s="1"/>
  <c r="C81" i="55" s="1"/>
  <c r="C82" i="55" s="1"/>
  <c r="C83" i="55" s="1"/>
  <c r="C84" i="55" s="1"/>
  <c r="C85" i="55" s="1"/>
  <c r="C86" i="55" s="1"/>
  <c r="C87" i="55" s="1"/>
  <c r="C88" i="55" s="1"/>
  <c r="C89" i="55" s="1"/>
  <c r="C90" i="55" s="1"/>
  <c r="C91" i="55" s="1"/>
  <c r="C92" i="55" s="1"/>
  <c r="C93" i="55" s="1"/>
  <c r="C94" i="55" s="1"/>
  <c r="C95" i="55" s="1"/>
  <c r="C96" i="55" s="1"/>
  <c r="C97" i="55" s="1"/>
  <c r="C98" i="55" s="1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C155" i="55" s="1"/>
  <c r="C156" i="55" s="1"/>
  <c r="C157" i="55" s="1"/>
  <c r="C158" i="55" s="1"/>
  <c r="C159" i="55" s="1"/>
  <c r="C160" i="55" s="1"/>
  <c r="C161" i="55" s="1"/>
  <c r="C162" i="55" s="1"/>
  <c r="C163" i="55" s="1"/>
  <c r="C164" i="55" s="1"/>
  <c r="C165" i="55" s="1"/>
  <c r="C166" i="55" s="1"/>
  <c r="C167" i="55" s="1"/>
  <c r="C168" i="55" s="1"/>
  <c r="C169" i="55" s="1"/>
  <c r="C170" i="55" s="1"/>
  <c r="C171" i="55" s="1"/>
  <c r="C172" i="55" s="1"/>
  <c r="C173" i="55" s="1"/>
  <c r="C174" i="55" s="1"/>
  <c r="C175" i="55" s="1"/>
  <c r="C176" i="55" s="1"/>
  <c r="C177" i="55" s="1"/>
  <c r="C178" i="55" s="1"/>
  <c r="F13" i="55"/>
  <c r="E13" i="55"/>
  <c r="D12" i="55"/>
  <c r="D7" i="55"/>
  <c r="I10" i="55" s="1"/>
  <c r="L3" i="55"/>
  <c r="E16" i="25"/>
  <c r="E15" i="25"/>
  <c r="E14" i="25"/>
  <c r="E13" i="25"/>
  <c r="E12" i="25"/>
  <c r="E11" i="25"/>
  <c r="F10" i="63" l="1"/>
  <c r="I10" i="62"/>
  <c r="F10" i="61"/>
  <c r="F10" i="60"/>
  <c r="D10" i="60" s="1"/>
  <c r="F10" i="57"/>
  <c r="F10" i="56"/>
  <c r="F10" i="55"/>
  <c r="D10" i="55" s="1"/>
  <c r="M131" i="63"/>
  <c r="AF131" i="63" s="1"/>
  <c r="M86" i="56"/>
  <c r="AF86" i="56" s="1"/>
  <c r="K34" i="59"/>
  <c r="K36" i="59"/>
  <c r="M136" i="59"/>
  <c r="AF136" i="59" s="1"/>
  <c r="M41" i="60"/>
  <c r="AF41" i="60" s="1"/>
  <c r="K94" i="63"/>
  <c r="K59" i="59"/>
  <c r="K51" i="58"/>
  <c r="M79" i="55"/>
  <c r="AF79" i="55" s="1"/>
  <c r="K82" i="55"/>
  <c r="M85" i="55"/>
  <c r="AF85" i="55" s="1"/>
  <c r="K96" i="61"/>
  <c r="M131" i="55"/>
  <c r="AF131" i="55" s="1"/>
  <c r="K76" i="56"/>
  <c r="M24" i="61"/>
  <c r="AF24" i="61" s="1"/>
  <c r="M54" i="62"/>
  <c r="AF54" i="62" s="1"/>
  <c r="K112" i="62"/>
  <c r="K29" i="55"/>
  <c r="K159" i="58"/>
  <c r="M86" i="63"/>
  <c r="AF86" i="63" s="1"/>
  <c r="K98" i="55"/>
  <c r="M85" i="58"/>
  <c r="AF85" i="58" s="1"/>
  <c r="M88" i="58"/>
  <c r="AF88" i="58" s="1"/>
  <c r="M139" i="63"/>
  <c r="AF139" i="63" s="1"/>
  <c r="K45" i="55"/>
  <c r="M32" i="59"/>
  <c r="AF32" i="59" s="1"/>
  <c r="K58" i="59"/>
  <c r="K68" i="59"/>
  <c r="K159" i="61"/>
  <c r="M23" i="63"/>
  <c r="AF23" i="63" s="1"/>
  <c r="K93" i="55"/>
  <c r="K67" i="56"/>
  <c r="K131" i="59"/>
  <c r="M41" i="62"/>
  <c r="AF41" i="62" s="1"/>
  <c r="K81" i="56"/>
  <c r="K89" i="56"/>
  <c r="K25" i="58"/>
  <c r="K166" i="58"/>
  <c r="K74" i="55"/>
  <c r="M147" i="55"/>
  <c r="AF147" i="55" s="1"/>
  <c r="M152" i="55"/>
  <c r="AF152" i="55" s="1"/>
  <c r="K134" i="58"/>
  <c r="M27" i="59"/>
  <c r="AF27" i="59" s="1"/>
  <c r="M156" i="63"/>
  <c r="AF156" i="63" s="1"/>
  <c r="K78" i="63"/>
  <c r="K80" i="63"/>
  <c r="M115" i="63"/>
  <c r="AF115" i="63" s="1"/>
  <c r="K175" i="63"/>
  <c r="K148" i="55"/>
  <c r="K99" i="56"/>
  <c r="K115" i="56"/>
  <c r="K166" i="56"/>
  <c r="M159" i="55"/>
  <c r="AF159" i="55" s="1"/>
  <c r="M66" i="60"/>
  <c r="AF66" i="60" s="1"/>
  <c r="M119" i="61"/>
  <c r="AF119" i="61" s="1"/>
  <c r="M62" i="63"/>
  <c r="AF62" i="63" s="1"/>
  <c r="M85" i="56"/>
  <c r="AF85" i="56" s="1"/>
  <c r="K101" i="56"/>
  <c r="M110" i="56"/>
  <c r="AF110" i="56" s="1"/>
  <c r="M124" i="56"/>
  <c r="AF124" i="56" s="1"/>
  <c r="M24" i="58"/>
  <c r="AF24" i="58" s="1"/>
  <c r="K35" i="58"/>
  <c r="M80" i="58"/>
  <c r="AF80" i="58" s="1"/>
  <c r="K163" i="58"/>
  <c r="K147" i="59"/>
  <c r="M143" i="60"/>
  <c r="AF143" i="60" s="1"/>
  <c r="K23" i="61"/>
  <c r="K137" i="60"/>
  <c r="K139" i="60"/>
  <c r="M156" i="60"/>
  <c r="AF156" i="60" s="1"/>
  <c r="M147" i="61"/>
  <c r="AF147" i="61" s="1"/>
  <c r="K63" i="62"/>
  <c r="M65" i="62"/>
  <c r="AF65" i="62" s="1"/>
  <c r="M157" i="62"/>
  <c r="AF157" i="62" s="1"/>
  <c r="M160" i="62"/>
  <c r="AF160" i="62" s="1"/>
  <c r="K124" i="55"/>
  <c r="K91" i="56"/>
  <c r="K159" i="56"/>
  <c r="M110" i="58"/>
  <c r="AF110" i="58" s="1"/>
  <c r="K99" i="59"/>
  <c r="M167" i="60"/>
  <c r="AF167" i="60" s="1"/>
  <c r="K37" i="62"/>
  <c r="M25" i="56"/>
  <c r="AF25" i="56" s="1"/>
  <c r="M111" i="56"/>
  <c r="AF111" i="56" s="1"/>
  <c r="M140" i="58"/>
  <c r="AF140" i="58" s="1"/>
  <c r="K19" i="59"/>
  <c r="K68" i="60"/>
  <c r="K93" i="60"/>
  <c r="M144" i="60"/>
  <c r="AF144" i="60" s="1"/>
  <c r="M161" i="62"/>
  <c r="AF161" i="62" s="1"/>
  <c r="M28" i="55"/>
  <c r="AF28" i="55" s="1"/>
  <c r="M90" i="55"/>
  <c r="AF90" i="55" s="1"/>
  <c r="K172" i="58"/>
  <c r="K83" i="59"/>
  <c r="K115" i="59"/>
  <c r="K40" i="60"/>
  <c r="K136" i="60"/>
  <c r="K48" i="61"/>
  <c r="M108" i="61"/>
  <c r="AF108" i="61" s="1"/>
  <c r="M110" i="61"/>
  <c r="AF110" i="61" s="1"/>
  <c r="K120" i="62"/>
  <c r="K150" i="56"/>
  <c r="M92" i="58"/>
  <c r="AF92" i="58" s="1"/>
  <c r="K95" i="58"/>
  <c r="K141" i="59"/>
  <c r="M152" i="60"/>
  <c r="AF152" i="60" s="1"/>
  <c r="K166" i="60"/>
  <c r="K174" i="60"/>
  <c r="M72" i="61"/>
  <c r="AF72" i="61" s="1"/>
  <c r="K88" i="61"/>
  <c r="M132" i="62"/>
  <c r="AF132" i="62" s="1"/>
  <c r="M93" i="63"/>
  <c r="AF93" i="63" s="1"/>
  <c r="K166" i="63"/>
  <c r="M168" i="63"/>
  <c r="AF168" i="63" s="1"/>
  <c r="M69" i="55"/>
  <c r="AF69" i="55" s="1"/>
  <c r="K89" i="55"/>
  <c r="M152" i="56"/>
  <c r="AF152" i="56" s="1"/>
  <c r="K41" i="58"/>
  <c r="M171" i="58"/>
  <c r="AF171" i="58" s="1"/>
  <c r="M58" i="60"/>
  <c r="AF58" i="60" s="1"/>
  <c r="M110" i="60"/>
  <c r="AF110" i="60" s="1"/>
  <c r="M128" i="60"/>
  <c r="AF128" i="60" s="1"/>
  <c r="M160" i="60"/>
  <c r="AF160" i="60" s="1"/>
  <c r="K18" i="61"/>
  <c r="K26" i="61"/>
  <c r="K32" i="61"/>
  <c r="K40" i="61"/>
  <c r="M115" i="61"/>
  <c r="AF115" i="61" s="1"/>
  <c r="K135" i="61"/>
  <c r="M155" i="61"/>
  <c r="AF155" i="61" s="1"/>
  <c r="M125" i="62"/>
  <c r="AF125" i="62" s="1"/>
  <c r="K149" i="62"/>
  <c r="M172" i="62"/>
  <c r="AF172" i="62" s="1"/>
  <c r="K40" i="63"/>
  <c r="M101" i="55"/>
  <c r="AF101" i="55" s="1"/>
  <c r="K110" i="55"/>
  <c r="K168" i="55"/>
  <c r="K174" i="55"/>
  <c r="M61" i="56"/>
  <c r="AF61" i="56" s="1"/>
  <c r="M97" i="56"/>
  <c r="AF97" i="56" s="1"/>
  <c r="K171" i="56"/>
  <c r="K96" i="58"/>
  <c r="M101" i="58"/>
  <c r="AF101" i="58" s="1"/>
  <c r="M111" i="58"/>
  <c r="AF111" i="58" s="1"/>
  <c r="M143" i="58"/>
  <c r="AF143" i="58" s="1"/>
  <c r="K21" i="59"/>
  <c r="K28" i="59"/>
  <c r="K118" i="59"/>
  <c r="K120" i="59"/>
  <c r="M155" i="59"/>
  <c r="AF155" i="59" s="1"/>
  <c r="K165" i="59"/>
  <c r="M43" i="61"/>
  <c r="AF43" i="61" s="1"/>
  <c r="M50" i="61"/>
  <c r="AF50" i="61" s="1"/>
  <c r="K44" i="62"/>
  <c r="K73" i="62"/>
  <c r="K141" i="62"/>
  <c r="K53" i="63"/>
  <c r="M107" i="63"/>
  <c r="AF107" i="63" s="1"/>
  <c r="M110" i="63"/>
  <c r="AF110" i="63" s="1"/>
  <c r="K155" i="63"/>
  <c r="K172" i="63"/>
  <c r="M63" i="58"/>
  <c r="AF63" i="58" s="1"/>
  <c r="K65" i="58"/>
  <c r="M84" i="58"/>
  <c r="AF84" i="58" s="1"/>
  <c r="M164" i="58"/>
  <c r="AF164" i="58" s="1"/>
  <c r="M160" i="59"/>
  <c r="AF160" i="59" s="1"/>
  <c r="K173" i="59"/>
  <c r="M59" i="60"/>
  <c r="AF59" i="60" s="1"/>
  <c r="M159" i="60"/>
  <c r="AF159" i="60" s="1"/>
  <c r="M19" i="61"/>
  <c r="AF19" i="61" s="1"/>
  <c r="M63" i="61"/>
  <c r="AF63" i="61" s="1"/>
  <c r="K19" i="62"/>
  <c r="K21" i="62"/>
  <c r="K28" i="62"/>
  <c r="M90" i="62"/>
  <c r="AF90" i="62" s="1"/>
  <c r="M92" i="62"/>
  <c r="AF92" i="62" s="1"/>
  <c r="K129" i="62"/>
  <c r="K133" i="62"/>
  <c r="M27" i="63"/>
  <c r="AF27" i="63" s="1"/>
  <c r="K39" i="63"/>
  <c r="K48" i="63"/>
  <c r="M61" i="63"/>
  <c r="AF61" i="63" s="1"/>
  <c r="M71" i="63"/>
  <c r="AF71" i="63" s="1"/>
  <c r="M123" i="63"/>
  <c r="AF123" i="63" s="1"/>
  <c r="K142" i="63"/>
  <c r="M163" i="55"/>
  <c r="AF163" i="55" s="1"/>
  <c r="M40" i="56"/>
  <c r="AF40" i="56" s="1"/>
  <c r="K69" i="56"/>
  <c r="K140" i="56"/>
  <c r="M124" i="59"/>
  <c r="AF124" i="59" s="1"/>
  <c r="M168" i="59"/>
  <c r="AF168" i="59" s="1"/>
  <c r="K26" i="60"/>
  <c r="K31" i="60"/>
  <c r="M45" i="60"/>
  <c r="AF45" i="60" s="1"/>
  <c r="K70" i="60"/>
  <c r="K72" i="60"/>
  <c r="M117" i="60"/>
  <c r="AF117" i="60" s="1"/>
  <c r="M147" i="60"/>
  <c r="AF147" i="60" s="1"/>
  <c r="M58" i="61"/>
  <c r="AF58" i="61" s="1"/>
  <c r="K49" i="58"/>
  <c r="K132" i="59"/>
  <c r="M140" i="59"/>
  <c r="AF140" i="59" s="1"/>
  <c r="M48" i="60"/>
  <c r="AF48" i="60" s="1"/>
  <c r="K50" i="60"/>
  <c r="K103" i="60"/>
  <c r="M93" i="61"/>
  <c r="AF93" i="61" s="1"/>
  <c r="K98" i="61"/>
  <c r="M101" i="61"/>
  <c r="AF101" i="61" s="1"/>
  <c r="K58" i="62"/>
  <c r="M96" i="62"/>
  <c r="AF96" i="62" s="1"/>
  <c r="K104" i="62"/>
  <c r="K106" i="62"/>
  <c r="K177" i="62"/>
  <c r="K136" i="55"/>
  <c r="K65" i="56"/>
  <c r="M128" i="56"/>
  <c r="AF128" i="56" s="1"/>
  <c r="M106" i="63"/>
  <c r="AF106" i="63" s="1"/>
  <c r="K17" i="55"/>
  <c r="M112" i="55"/>
  <c r="AF112" i="55" s="1"/>
  <c r="K24" i="56"/>
  <c r="M29" i="56"/>
  <c r="AF29" i="56" s="1"/>
  <c r="K32" i="56"/>
  <c r="K172" i="56"/>
  <c r="K69" i="58"/>
  <c r="K103" i="58"/>
  <c r="M117" i="59"/>
  <c r="AF117" i="59" s="1"/>
  <c r="M98" i="60"/>
  <c r="AF98" i="60" s="1"/>
  <c r="K118" i="60"/>
  <c r="K135" i="60"/>
  <c r="K34" i="61"/>
  <c r="K42" i="61"/>
  <c r="M59" i="61"/>
  <c r="AF59" i="61" s="1"/>
  <c r="K91" i="61"/>
  <c r="M123" i="61"/>
  <c r="AF123" i="61" s="1"/>
  <c r="K174" i="61"/>
  <c r="K20" i="62"/>
  <c r="K51" i="62"/>
  <c r="K56" i="62"/>
  <c r="K110" i="62"/>
  <c r="M169" i="62"/>
  <c r="AF169" i="62" s="1"/>
  <c r="K16" i="63"/>
  <c r="M85" i="63"/>
  <c r="AF85" i="63" s="1"/>
  <c r="M119" i="63"/>
  <c r="AF119" i="63" s="1"/>
  <c r="M72" i="59"/>
  <c r="AF72" i="59" s="1"/>
  <c r="K100" i="59"/>
  <c r="K102" i="59"/>
  <c r="K16" i="60"/>
  <c r="K32" i="60"/>
  <c r="K34" i="60"/>
  <c r="M54" i="60"/>
  <c r="AF54" i="60" s="1"/>
  <c r="M63" i="60"/>
  <c r="AF63" i="60" s="1"/>
  <c r="K80" i="60"/>
  <c r="K100" i="60"/>
  <c r="M148" i="60"/>
  <c r="AF148" i="60" s="1"/>
  <c r="K150" i="60"/>
  <c r="M171" i="60"/>
  <c r="AF171" i="60" s="1"/>
  <c r="K30" i="61"/>
  <c r="M61" i="61"/>
  <c r="AF61" i="61" s="1"/>
  <c r="K65" i="61"/>
  <c r="M95" i="61"/>
  <c r="AF95" i="61" s="1"/>
  <c r="M127" i="61"/>
  <c r="AF127" i="61" s="1"/>
  <c r="K178" i="61"/>
  <c r="M25" i="62"/>
  <c r="AF25" i="62" s="1"/>
  <c r="K29" i="62"/>
  <c r="K42" i="62"/>
  <c r="K61" i="62"/>
  <c r="K74" i="62"/>
  <c r="M76" i="62"/>
  <c r="AF76" i="62" s="1"/>
  <c r="M84" i="62"/>
  <c r="AF84" i="62" s="1"/>
  <c r="M89" i="62"/>
  <c r="AF89" i="62" s="1"/>
  <c r="K103" i="62"/>
  <c r="K168" i="62"/>
  <c r="M36" i="63"/>
  <c r="AF36" i="63" s="1"/>
  <c r="K38" i="63"/>
  <c r="K46" i="63"/>
  <c r="K72" i="63"/>
  <c r="M103" i="63"/>
  <c r="AF103" i="63" s="1"/>
  <c r="M135" i="63"/>
  <c r="AF135" i="63" s="1"/>
  <c r="M147" i="63"/>
  <c r="AF147" i="63" s="1"/>
  <c r="M151" i="63"/>
  <c r="AF151" i="63" s="1"/>
  <c r="M163" i="63"/>
  <c r="AF163" i="63" s="1"/>
  <c r="K174" i="63"/>
  <c r="M25" i="55"/>
  <c r="AF25" i="55" s="1"/>
  <c r="K58" i="55"/>
  <c r="K107" i="55"/>
  <c r="M117" i="55"/>
  <c r="AF117" i="55" s="1"/>
  <c r="M129" i="55"/>
  <c r="AF129" i="55" s="1"/>
  <c r="K134" i="55"/>
  <c r="K166" i="55"/>
  <c r="K17" i="56"/>
  <c r="M22" i="56"/>
  <c r="AF22" i="56" s="1"/>
  <c r="K63" i="56"/>
  <c r="M136" i="56"/>
  <c r="AF136" i="56" s="1"/>
  <c r="K148" i="56"/>
  <c r="K175" i="56"/>
  <c r="K17" i="58"/>
  <c r="K19" i="58"/>
  <c r="K21" i="58"/>
  <c r="K33" i="58"/>
  <c r="M60" i="58"/>
  <c r="AF60" i="58" s="1"/>
  <c r="K105" i="58"/>
  <c r="K119" i="58"/>
  <c r="M128" i="58"/>
  <c r="AF128" i="58" s="1"/>
  <c r="M24" i="59"/>
  <c r="AF24" i="59" s="1"/>
  <c r="K26" i="59"/>
  <c r="K39" i="59"/>
  <c r="M50" i="59"/>
  <c r="AF50" i="59" s="1"/>
  <c r="K55" i="59"/>
  <c r="K62" i="59"/>
  <c r="M64" i="59"/>
  <c r="AF64" i="59" s="1"/>
  <c r="K33" i="56"/>
  <c r="K56" i="56"/>
  <c r="M107" i="56"/>
  <c r="AF107" i="56" s="1"/>
  <c r="M120" i="56"/>
  <c r="AF120" i="56" s="1"/>
  <c r="K164" i="56"/>
  <c r="K173" i="56"/>
  <c r="M136" i="58"/>
  <c r="AF136" i="58" s="1"/>
  <c r="K175" i="58"/>
  <c r="M46" i="59"/>
  <c r="AF46" i="59" s="1"/>
  <c r="M80" i="59"/>
  <c r="AF80" i="59" s="1"/>
  <c r="K158" i="59"/>
  <c r="M163" i="59"/>
  <c r="AF163" i="59" s="1"/>
  <c r="K175" i="59"/>
  <c r="K126" i="60"/>
  <c r="M21" i="61"/>
  <c r="AF21" i="61" s="1"/>
  <c r="M35" i="61"/>
  <c r="AF35" i="61" s="1"/>
  <c r="M37" i="61"/>
  <c r="AF37" i="61" s="1"/>
  <c r="M71" i="61"/>
  <c r="AF71" i="61" s="1"/>
  <c r="K97" i="61"/>
  <c r="M102" i="61"/>
  <c r="AF102" i="61" s="1"/>
  <c r="M34" i="62"/>
  <c r="AF34" i="62" s="1"/>
  <c r="K36" i="62"/>
  <c r="M57" i="62"/>
  <c r="AF57" i="62" s="1"/>
  <c r="M80" i="62"/>
  <c r="AF80" i="62" s="1"/>
  <c r="K99" i="62"/>
  <c r="K101" i="62"/>
  <c r="K135" i="62"/>
  <c r="M140" i="62"/>
  <c r="AF140" i="62" s="1"/>
  <c r="M153" i="62"/>
  <c r="AF153" i="62" s="1"/>
  <c r="K156" i="62"/>
  <c r="K173" i="62"/>
  <c r="M29" i="63"/>
  <c r="AF29" i="63" s="1"/>
  <c r="K31" i="63"/>
  <c r="M54" i="63"/>
  <c r="AF54" i="63" s="1"/>
  <c r="M100" i="63"/>
  <c r="AF100" i="63" s="1"/>
  <c r="M116" i="63"/>
  <c r="AF116" i="63" s="1"/>
  <c r="K143" i="63"/>
  <c r="K95" i="62"/>
  <c r="M97" i="62"/>
  <c r="AF97" i="62" s="1"/>
  <c r="K145" i="62"/>
  <c r="M37" i="63"/>
  <c r="AF37" i="63" s="1"/>
  <c r="K47" i="63"/>
  <c r="K73" i="63"/>
  <c r="M95" i="63"/>
  <c r="AF95" i="63" s="1"/>
  <c r="K102" i="63"/>
  <c r="K150" i="63"/>
  <c r="M43" i="55"/>
  <c r="AF43" i="55" s="1"/>
  <c r="M51" i="55"/>
  <c r="AF51" i="55" s="1"/>
  <c r="K108" i="55"/>
  <c r="M113" i="55"/>
  <c r="AF113" i="55" s="1"/>
  <c r="M120" i="55"/>
  <c r="AF120" i="55" s="1"/>
  <c r="K128" i="55"/>
  <c r="K146" i="55"/>
  <c r="K49" i="56"/>
  <c r="M98" i="56"/>
  <c r="AF98" i="56" s="1"/>
  <c r="M144" i="56"/>
  <c r="AF144" i="56" s="1"/>
  <c r="K156" i="56"/>
  <c r="K158" i="56"/>
  <c r="K163" i="56"/>
  <c r="K167" i="56"/>
  <c r="K16" i="58"/>
  <c r="K45" i="58"/>
  <c r="K68" i="58"/>
  <c r="K81" i="58"/>
  <c r="K104" i="58"/>
  <c r="M124" i="58"/>
  <c r="AF124" i="58" s="1"/>
  <c r="M144" i="58"/>
  <c r="AF144" i="58" s="1"/>
  <c r="M20" i="59"/>
  <c r="AF20" i="59" s="1"/>
  <c r="K31" i="59"/>
  <c r="M35" i="59"/>
  <c r="AF35" i="59" s="1"/>
  <c r="M40" i="59"/>
  <c r="AF40" i="59" s="1"/>
  <c r="K42" i="59"/>
  <c r="K44" i="59"/>
  <c r="K49" i="59"/>
  <c r="K51" i="59"/>
  <c r="M56" i="59"/>
  <c r="AF56" i="59" s="1"/>
  <c r="K71" i="59"/>
  <c r="K73" i="59"/>
  <c r="K78" i="59"/>
  <c r="K106" i="59"/>
  <c r="K119" i="59"/>
  <c r="K127" i="59"/>
  <c r="K149" i="59"/>
  <c r="M171" i="59"/>
  <c r="AF171" i="59" s="1"/>
  <c r="K22" i="60"/>
  <c r="K35" i="60"/>
  <c r="M64" i="60"/>
  <c r="AF64" i="60" s="1"/>
  <c r="K84" i="60"/>
  <c r="M101" i="60"/>
  <c r="AF101" i="60" s="1"/>
  <c r="M111" i="60"/>
  <c r="AF111" i="60" s="1"/>
  <c r="K118" i="55"/>
  <c r="M16" i="56"/>
  <c r="AF16" i="56" s="1"/>
  <c r="AG16" i="56" s="1"/>
  <c r="AG17" i="56" s="1"/>
  <c r="AG18" i="56" s="1"/>
  <c r="AG19" i="56" s="1"/>
  <c r="AG20" i="56" s="1"/>
  <c r="K116" i="56"/>
  <c r="K123" i="56"/>
  <c r="K142" i="56"/>
  <c r="M18" i="58"/>
  <c r="AF18" i="58" s="1"/>
  <c r="K20" i="58"/>
  <c r="M22" i="58"/>
  <c r="AF22" i="58" s="1"/>
  <c r="M26" i="58"/>
  <c r="AF26" i="58" s="1"/>
  <c r="M34" i="58"/>
  <c r="AF34" i="58" s="1"/>
  <c r="M40" i="58"/>
  <c r="AF40" i="58" s="1"/>
  <c r="K64" i="58"/>
  <c r="K76" i="58"/>
  <c r="K118" i="58"/>
  <c r="M127" i="58"/>
  <c r="AF127" i="58" s="1"/>
  <c r="M152" i="58"/>
  <c r="AF152" i="58" s="1"/>
  <c r="M67" i="59"/>
  <c r="AF67" i="59" s="1"/>
  <c r="M17" i="60"/>
  <c r="AF17" i="60" s="1"/>
  <c r="K76" i="60"/>
  <c r="M104" i="60"/>
  <c r="AF104" i="60" s="1"/>
  <c r="K163" i="60"/>
  <c r="K175" i="60"/>
  <c r="M22" i="61"/>
  <c r="AF22" i="61" s="1"/>
  <c r="M29" i="61"/>
  <c r="AF29" i="61" s="1"/>
  <c r="K38" i="61"/>
  <c r="K47" i="61"/>
  <c r="M55" i="61"/>
  <c r="AF55" i="61" s="1"/>
  <c r="M62" i="61"/>
  <c r="AF62" i="61" s="1"/>
  <c r="M77" i="61"/>
  <c r="AF77" i="61" s="1"/>
  <c r="K116" i="61"/>
  <c r="K118" i="61"/>
  <c r="K132" i="61"/>
  <c r="K134" i="61"/>
  <c r="M139" i="61"/>
  <c r="AF139" i="61" s="1"/>
  <c r="K164" i="61"/>
  <c r="K166" i="61"/>
  <c r="K33" i="62"/>
  <c r="K45" i="62"/>
  <c r="K85" i="62"/>
  <c r="M50" i="63"/>
  <c r="AF50" i="63" s="1"/>
  <c r="K63" i="63"/>
  <c r="M132" i="63"/>
  <c r="AF132" i="63" s="1"/>
  <c r="M164" i="63"/>
  <c r="AF164" i="63" s="1"/>
  <c r="K19" i="55"/>
  <c r="M41" i="55"/>
  <c r="AF41" i="55" s="1"/>
  <c r="K49" i="55"/>
  <c r="M77" i="55"/>
  <c r="AF77" i="55" s="1"/>
  <c r="K106" i="55"/>
  <c r="M141" i="55"/>
  <c r="AF141" i="55" s="1"/>
  <c r="M175" i="55"/>
  <c r="AF175" i="55" s="1"/>
  <c r="K178" i="55"/>
  <c r="M21" i="56"/>
  <c r="AF21" i="56" s="1"/>
  <c r="M37" i="56"/>
  <c r="AF37" i="56" s="1"/>
  <c r="K55" i="56"/>
  <c r="M78" i="56"/>
  <c r="AF78" i="56" s="1"/>
  <c r="M32" i="58"/>
  <c r="AF32" i="58" s="1"/>
  <c r="K56" i="58"/>
  <c r="M100" i="58"/>
  <c r="AF100" i="58" s="1"/>
  <c r="K106" i="58"/>
  <c r="K109" i="58"/>
  <c r="M116" i="58"/>
  <c r="AF116" i="58" s="1"/>
  <c r="M120" i="58"/>
  <c r="AF120" i="58" s="1"/>
  <c r="K150" i="58"/>
  <c r="M155" i="58"/>
  <c r="AF155" i="58" s="1"/>
  <c r="K86" i="59"/>
  <c r="M89" i="59"/>
  <c r="AF89" i="59" s="1"/>
  <c r="M152" i="59"/>
  <c r="AF152" i="59" s="1"/>
  <c r="K20" i="60"/>
  <c r="M47" i="60"/>
  <c r="AF47" i="60" s="1"/>
  <c r="K56" i="60"/>
  <c r="K82" i="60"/>
  <c r="K90" i="60"/>
  <c r="K107" i="60"/>
  <c r="M140" i="60"/>
  <c r="AF140" i="60" s="1"/>
  <c r="K146" i="60"/>
  <c r="M82" i="61"/>
  <c r="AF82" i="61" s="1"/>
  <c r="K144" i="62"/>
  <c r="K152" i="62"/>
  <c r="M28" i="63"/>
  <c r="AF28" i="63" s="1"/>
  <c r="K32" i="63"/>
  <c r="K81" i="63"/>
  <c r="M84" i="63"/>
  <c r="AF84" i="63" s="1"/>
  <c r="M105" i="63"/>
  <c r="AF105" i="63" s="1"/>
  <c r="M111" i="63"/>
  <c r="AF111" i="63" s="1"/>
  <c r="M128" i="63"/>
  <c r="AF128" i="63" s="1"/>
  <c r="K158" i="63"/>
  <c r="M160" i="63"/>
  <c r="AF160" i="63" s="1"/>
  <c r="M126" i="55"/>
  <c r="AF126" i="55" s="1"/>
  <c r="K126" i="55"/>
  <c r="M131" i="56"/>
  <c r="AF131" i="56" s="1"/>
  <c r="K131" i="56"/>
  <c r="K164" i="60"/>
  <c r="M164" i="60"/>
  <c r="AF164" i="60" s="1"/>
  <c r="M32" i="55"/>
  <c r="AF32" i="55" s="1"/>
  <c r="K60" i="55"/>
  <c r="K65" i="55"/>
  <c r="M86" i="55"/>
  <c r="AF86" i="55" s="1"/>
  <c r="K122" i="55"/>
  <c r="K138" i="55"/>
  <c r="M156" i="55"/>
  <c r="AF156" i="55" s="1"/>
  <c r="K156" i="55"/>
  <c r="K53" i="56"/>
  <c r="M155" i="60"/>
  <c r="AF155" i="60" s="1"/>
  <c r="K155" i="60"/>
  <c r="K77" i="58"/>
  <c r="M77" i="58"/>
  <c r="AF77" i="58" s="1"/>
  <c r="K21" i="55"/>
  <c r="K151" i="55"/>
  <c r="M151" i="55"/>
  <c r="AF151" i="55" s="1"/>
  <c r="M84" i="56"/>
  <c r="AF84" i="56" s="1"/>
  <c r="K84" i="56"/>
  <c r="K102" i="56"/>
  <c r="M102" i="56"/>
  <c r="AF102" i="56" s="1"/>
  <c r="K160" i="56"/>
  <c r="M160" i="56"/>
  <c r="AF160" i="56" s="1"/>
  <c r="M61" i="58"/>
  <c r="AF61" i="58" s="1"/>
  <c r="K61" i="58"/>
  <c r="M108" i="58"/>
  <c r="AF108" i="58" s="1"/>
  <c r="K108" i="58"/>
  <c r="K139" i="58"/>
  <c r="M139" i="58"/>
  <c r="AF139" i="58" s="1"/>
  <c r="M151" i="59"/>
  <c r="AF151" i="59" s="1"/>
  <c r="K151" i="59"/>
  <c r="K54" i="56"/>
  <c r="M54" i="56"/>
  <c r="AF54" i="56" s="1"/>
  <c r="M147" i="56"/>
  <c r="AF147" i="56" s="1"/>
  <c r="K147" i="56"/>
  <c r="K176" i="56"/>
  <c r="M176" i="56"/>
  <c r="AF176" i="56" s="1"/>
  <c r="M139" i="59"/>
  <c r="AF139" i="59" s="1"/>
  <c r="K139" i="59"/>
  <c r="K60" i="56"/>
  <c r="M60" i="56"/>
  <c r="AF60" i="56" s="1"/>
  <c r="K27" i="55"/>
  <c r="K33" i="55"/>
  <c r="K35" i="55"/>
  <c r="M57" i="55"/>
  <c r="AF57" i="55" s="1"/>
  <c r="K66" i="55"/>
  <c r="M116" i="55"/>
  <c r="AF116" i="55" s="1"/>
  <c r="K144" i="55"/>
  <c r="K162" i="55"/>
  <c r="K164" i="55"/>
  <c r="K176" i="55"/>
  <c r="K93" i="56"/>
  <c r="M119" i="56"/>
  <c r="AF119" i="56" s="1"/>
  <c r="K119" i="56"/>
  <c r="K132" i="56"/>
  <c r="M174" i="56"/>
  <c r="AF174" i="56" s="1"/>
  <c r="K174" i="56"/>
  <c r="K37" i="58"/>
  <c r="M37" i="58"/>
  <c r="AF37" i="58" s="1"/>
  <c r="M112" i="59"/>
  <c r="AF112" i="59" s="1"/>
  <c r="K112" i="59"/>
  <c r="K22" i="63"/>
  <c r="M22" i="63"/>
  <c r="AF22" i="63" s="1"/>
  <c r="D10" i="63"/>
  <c r="F12" i="63" s="1"/>
  <c r="K12" i="63" s="1"/>
  <c r="D10" i="61"/>
  <c r="M16" i="55"/>
  <c r="AF16" i="55" s="1"/>
  <c r="K37" i="55"/>
  <c r="M48" i="55"/>
  <c r="AF48" i="55" s="1"/>
  <c r="M61" i="55"/>
  <c r="AF61" i="55" s="1"/>
  <c r="M71" i="55"/>
  <c r="AF71" i="55" s="1"/>
  <c r="M78" i="55"/>
  <c r="AF78" i="55" s="1"/>
  <c r="M94" i="55"/>
  <c r="AF94" i="55" s="1"/>
  <c r="K97" i="55"/>
  <c r="M125" i="55"/>
  <c r="AF125" i="55" s="1"/>
  <c r="M132" i="55"/>
  <c r="AF132" i="55" s="1"/>
  <c r="K132" i="55"/>
  <c r="M142" i="55"/>
  <c r="AF142" i="55" s="1"/>
  <c r="K142" i="55"/>
  <c r="K172" i="55"/>
  <c r="M38" i="56"/>
  <c r="AF38" i="56" s="1"/>
  <c r="K45" i="56"/>
  <c r="M77" i="56"/>
  <c r="AF77" i="56" s="1"/>
  <c r="K77" i="56"/>
  <c r="M130" i="55"/>
  <c r="AF130" i="55" s="1"/>
  <c r="K130" i="55"/>
  <c r="K43" i="56"/>
  <c r="M43" i="56"/>
  <c r="AF43" i="56" s="1"/>
  <c r="M75" i="56"/>
  <c r="AF75" i="56" s="1"/>
  <c r="K75" i="56"/>
  <c r="K94" i="56"/>
  <c r="M94" i="56"/>
  <c r="AF94" i="56" s="1"/>
  <c r="M155" i="56"/>
  <c r="AF155" i="56" s="1"/>
  <c r="K155" i="56"/>
  <c r="K168" i="56"/>
  <c r="M168" i="56"/>
  <c r="AF168" i="56" s="1"/>
  <c r="K30" i="58"/>
  <c r="M30" i="58"/>
  <c r="AF30" i="58" s="1"/>
  <c r="M76" i="59"/>
  <c r="AF76" i="59" s="1"/>
  <c r="K76" i="59"/>
  <c r="K18" i="62"/>
  <c r="M18" i="62"/>
  <c r="AF18" i="62" s="1"/>
  <c r="M93" i="62"/>
  <c r="AF93" i="62" s="1"/>
  <c r="K93" i="62"/>
  <c r="M100" i="62"/>
  <c r="AF100" i="62" s="1"/>
  <c r="K100" i="62"/>
  <c r="M24" i="55"/>
  <c r="AF24" i="55" s="1"/>
  <c r="M40" i="55"/>
  <c r="AF40" i="55" s="1"/>
  <c r="K53" i="55"/>
  <c r="K81" i="55"/>
  <c r="K88" i="55"/>
  <c r="M102" i="55"/>
  <c r="AF102" i="55" s="1"/>
  <c r="M135" i="55"/>
  <c r="AF135" i="55" s="1"/>
  <c r="M140" i="55"/>
  <c r="AF140" i="55" s="1"/>
  <c r="K155" i="55"/>
  <c r="M155" i="55"/>
  <c r="AF155" i="55" s="1"/>
  <c r="M158" i="55"/>
  <c r="AF158" i="55" s="1"/>
  <c r="K158" i="55"/>
  <c r="M167" i="55"/>
  <c r="AF167" i="55" s="1"/>
  <c r="M170" i="55"/>
  <c r="AF170" i="55" s="1"/>
  <c r="K170" i="55"/>
  <c r="K41" i="56"/>
  <c r="K57" i="56"/>
  <c r="K73" i="56"/>
  <c r="K83" i="56"/>
  <c r="M90" i="56"/>
  <c r="AF90" i="56" s="1"/>
  <c r="M92" i="56"/>
  <c r="AF92" i="56" s="1"/>
  <c r="M87" i="58"/>
  <c r="AF87" i="58" s="1"/>
  <c r="K87" i="58"/>
  <c r="K123" i="58"/>
  <c r="M123" i="58"/>
  <c r="AF123" i="58" s="1"/>
  <c r="M167" i="59"/>
  <c r="AF167" i="59" s="1"/>
  <c r="K167" i="59"/>
  <c r="K80" i="61"/>
  <c r="M80" i="61"/>
  <c r="AF80" i="61" s="1"/>
  <c r="K72" i="58"/>
  <c r="M72" i="58"/>
  <c r="AF72" i="58" s="1"/>
  <c r="K168" i="58"/>
  <c r="M168" i="58"/>
  <c r="AF168" i="58" s="1"/>
  <c r="K23" i="59"/>
  <c r="M23" i="59"/>
  <c r="AF23" i="59" s="1"/>
  <c r="M29" i="59"/>
  <c r="AF29" i="59" s="1"/>
  <c r="K29" i="59"/>
  <c r="M94" i="59"/>
  <c r="AF94" i="59" s="1"/>
  <c r="K94" i="59"/>
  <c r="M143" i="59"/>
  <c r="AF143" i="59" s="1"/>
  <c r="K143" i="59"/>
  <c r="M24" i="60"/>
  <c r="AF24" i="60" s="1"/>
  <c r="K24" i="60"/>
  <c r="K168" i="60"/>
  <c r="M168" i="60"/>
  <c r="AF168" i="60" s="1"/>
  <c r="K87" i="61"/>
  <c r="M87" i="61"/>
  <c r="AF87" i="61" s="1"/>
  <c r="M142" i="61"/>
  <c r="AF142" i="61" s="1"/>
  <c r="K142" i="61"/>
  <c r="K98" i="62"/>
  <c r="M98" i="62"/>
  <c r="AF98" i="62" s="1"/>
  <c r="K44" i="63"/>
  <c r="M44" i="63"/>
  <c r="AF44" i="63" s="1"/>
  <c r="M52" i="63"/>
  <c r="AF52" i="63" s="1"/>
  <c r="K52" i="63"/>
  <c r="K132" i="58"/>
  <c r="M132" i="58"/>
  <c r="AF132" i="58" s="1"/>
  <c r="K148" i="58"/>
  <c r="M148" i="58"/>
  <c r="AF148" i="58" s="1"/>
  <c r="M173" i="58"/>
  <c r="AF173" i="58" s="1"/>
  <c r="K173" i="58"/>
  <c r="M70" i="59"/>
  <c r="AF70" i="59" s="1"/>
  <c r="K70" i="59"/>
  <c r="M92" i="59"/>
  <c r="AF92" i="59" s="1"/>
  <c r="K92" i="59"/>
  <c r="M75" i="61"/>
  <c r="AF75" i="61" s="1"/>
  <c r="K75" i="61"/>
  <c r="K140" i="61"/>
  <c r="M140" i="61"/>
  <c r="AF140" i="61" s="1"/>
  <c r="M158" i="58"/>
  <c r="AF158" i="58" s="1"/>
  <c r="K158" i="58"/>
  <c r="K81" i="59"/>
  <c r="M81" i="59"/>
  <c r="AF81" i="59" s="1"/>
  <c r="M36" i="60"/>
  <c r="AF36" i="60" s="1"/>
  <c r="K36" i="60"/>
  <c r="K16" i="61"/>
  <c r="M16" i="61"/>
  <c r="AF16" i="61" s="1"/>
  <c r="AG16" i="61" s="1"/>
  <c r="M175" i="61"/>
  <c r="AF175" i="61" s="1"/>
  <c r="K175" i="61"/>
  <c r="K20" i="63"/>
  <c r="M20" i="63"/>
  <c r="AF20" i="63" s="1"/>
  <c r="K124" i="63"/>
  <c r="M124" i="63"/>
  <c r="AF124" i="63" s="1"/>
  <c r="M127" i="63"/>
  <c r="AF127" i="63" s="1"/>
  <c r="K136" i="63"/>
  <c r="M136" i="63"/>
  <c r="AF136" i="63" s="1"/>
  <c r="K139" i="56"/>
  <c r="K149" i="56"/>
  <c r="K52" i="58"/>
  <c r="M52" i="58"/>
  <c r="AF52" i="58" s="1"/>
  <c r="M73" i="58"/>
  <c r="AF73" i="58" s="1"/>
  <c r="K89" i="58"/>
  <c r="K93" i="58"/>
  <c r="K99" i="58"/>
  <c r="K115" i="58"/>
  <c r="M126" i="58"/>
  <c r="AF126" i="58" s="1"/>
  <c r="K126" i="58"/>
  <c r="K135" i="58"/>
  <c r="M142" i="58"/>
  <c r="AF142" i="58" s="1"/>
  <c r="K142" i="58"/>
  <c r="M151" i="58"/>
  <c r="AF151" i="58" s="1"/>
  <c r="K16" i="59"/>
  <c r="M16" i="59"/>
  <c r="AF16" i="59" s="1"/>
  <c r="M18" i="59"/>
  <c r="AF18" i="59" s="1"/>
  <c r="M88" i="59"/>
  <c r="AF88" i="59" s="1"/>
  <c r="K107" i="59"/>
  <c r="M49" i="60"/>
  <c r="AF49" i="60" s="1"/>
  <c r="K49" i="60"/>
  <c r="M151" i="60"/>
  <c r="AF151" i="60" s="1"/>
  <c r="K151" i="60"/>
  <c r="K131" i="61"/>
  <c r="M131" i="61"/>
  <c r="AF131" i="61" s="1"/>
  <c r="M167" i="61"/>
  <c r="AF167" i="61" s="1"/>
  <c r="K167" i="61"/>
  <c r="M66" i="62"/>
  <c r="AF66" i="62" s="1"/>
  <c r="K66" i="62"/>
  <c r="K72" i="62"/>
  <c r="M72" i="62"/>
  <c r="AF72" i="62" s="1"/>
  <c r="M165" i="62"/>
  <c r="AF165" i="62" s="1"/>
  <c r="K165" i="62"/>
  <c r="D10" i="56"/>
  <c r="F12" i="56" s="1"/>
  <c r="K112" i="56"/>
  <c r="K117" i="56"/>
  <c r="K125" i="56"/>
  <c r="K127" i="56"/>
  <c r="K133" i="56"/>
  <c r="K135" i="56"/>
  <c r="K141" i="56"/>
  <c r="K143" i="56"/>
  <c r="K151" i="56"/>
  <c r="K157" i="56"/>
  <c r="K165" i="56"/>
  <c r="K27" i="58"/>
  <c r="K29" i="58"/>
  <c r="M38" i="58"/>
  <c r="AF38" i="58" s="1"/>
  <c r="M48" i="58"/>
  <c r="AF48" i="58" s="1"/>
  <c r="K57" i="58"/>
  <c r="M71" i="58"/>
  <c r="AF71" i="58" s="1"/>
  <c r="K71" i="58"/>
  <c r="K97" i="58"/>
  <c r="K107" i="58"/>
  <c r="K131" i="58"/>
  <c r="K147" i="58"/>
  <c r="M160" i="58"/>
  <c r="AF160" i="58" s="1"/>
  <c r="K167" i="58"/>
  <c r="M174" i="58"/>
  <c r="AF174" i="58" s="1"/>
  <c r="K174" i="58"/>
  <c r="K43" i="59"/>
  <c r="M45" i="59"/>
  <c r="AF45" i="59" s="1"/>
  <c r="K45" i="59"/>
  <c r="K60" i="59"/>
  <c r="K75" i="59"/>
  <c r="K96" i="59"/>
  <c r="M96" i="59"/>
  <c r="AF96" i="59" s="1"/>
  <c r="K105" i="59"/>
  <c r="M116" i="59"/>
  <c r="AF116" i="59" s="1"/>
  <c r="K116" i="59"/>
  <c r="K128" i="59"/>
  <c r="M28" i="60"/>
  <c r="AF28" i="60" s="1"/>
  <c r="K105" i="60"/>
  <c r="K120" i="60"/>
  <c r="K134" i="60"/>
  <c r="M31" i="61"/>
  <c r="AF31" i="61" s="1"/>
  <c r="K31" i="61"/>
  <c r="K73" i="61"/>
  <c r="M105" i="61"/>
  <c r="AF105" i="61" s="1"/>
  <c r="K105" i="61"/>
  <c r="K64" i="62"/>
  <c r="M64" i="62"/>
  <c r="AF64" i="62" s="1"/>
  <c r="K101" i="63"/>
  <c r="M101" i="63"/>
  <c r="AF101" i="63" s="1"/>
  <c r="K150" i="55"/>
  <c r="K154" i="55"/>
  <c r="K160" i="55"/>
  <c r="M171" i="55"/>
  <c r="AF171" i="55" s="1"/>
  <c r="M30" i="56"/>
  <c r="AF30" i="56" s="1"/>
  <c r="K105" i="56"/>
  <c r="M44" i="58"/>
  <c r="AF44" i="58" s="1"/>
  <c r="K44" i="58"/>
  <c r="M156" i="58"/>
  <c r="AF156" i="58" s="1"/>
  <c r="M37" i="59"/>
  <c r="AF37" i="59" s="1"/>
  <c r="K37" i="59"/>
  <c r="M65" i="59"/>
  <c r="AF65" i="59" s="1"/>
  <c r="K65" i="59"/>
  <c r="M91" i="59"/>
  <c r="AF91" i="59" s="1"/>
  <c r="K91" i="59"/>
  <c r="K94" i="61"/>
  <c r="M94" i="61"/>
  <c r="AF94" i="61" s="1"/>
  <c r="M60" i="62"/>
  <c r="AF60" i="62" s="1"/>
  <c r="K60" i="62"/>
  <c r="M117" i="62"/>
  <c r="AF117" i="62" s="1"/>
  <c r="K117" i="62"/>
  <c r="K128" i="62"/>
  <c r="M128" i="62"/>
  <c r="AF128" i="62" s="1"/>
  <c r="M87" i="63"/>
  <c r="AF87" i="63" s="1"/>
  <c r="K87" i="63"/>
  <c r="K53" i="58"/>
  <c r="M53" i="58"/>
  <c r="AF53" i="58" s="1"/>
  <c r="M67" i="58"/>
  <c r="AF67" i="58" s="1"/>
  <c r="K67" i="58"/>
  <c r="K57" i="59"/>
  <c r="K84" i="59"/>
  <c r="K157" i="59"/>
  <c r="K159" i="59"/>
  <c r="K116" i="60"/>
  <c r="M116" i="60"/>
  <c r="AF116" i="60" s="1"/>
  <c r="K27" i="61"/>
  <c r="M27" i="61"/>
  <c r="AF27" i="61" s="1"/>
  <c r="K70" i="61"/>
  <c r="M70" i="61"/>
  <c r="AF70" i="61" s="1"/>
  <c r="M26" i="62"/>
  <c r="AF26" i="62" s="1"/>
  <c r="K26" i="62"/>
  <c r="M109" i="62"/>
  <c r="AF109" i="62" s="1"/>
  <c r="K111" i="62"/>
  <c r="K79" i="63"/>
  <c r="M79" i="63"/>
  <c r="AF79" i="63" s="1"/>
  <c r="M89" i="61"/>
  <c r="AF89" i="61" s="1"/>
  <c r="K89" i="61"/>
  <c r="M138" i="61"/>
  <c r="AF138" i="61" s="1"/>
  <c r="K138" i="61"/>
  <c r="K163" i="61"/>
  <c r="M163" i="61"/>
  <c r="AF163" i="61" s="1"/>
  <c r="M137" i="62"/>
  <c r="AF137" i="62" s="1"/>
  <c r="K137" i="62"/>
  <c r="M96" i="63"/>
  <c r="AF96" i="63" s="1"/>
  <c r="K96" i="63"/>
  <c r="K152" i="63"/>
  <c r="M152" i="63"/>
  <c r="AF152" i="63" s="1"/>
  <c r="M159" i="63"/>
  <c r="AF159" i="63" s="1"/>
  <c r="K159" i="63"/>
  <c r="K97" i="60"/>
  <c r="M97" i="60"/>
  <c r="AF97" i="60" s="1"/>
  <c r="M158" i="60"/>
  <c r="AF158" i="60" s="1"/>
  <c r="K158" i="60"/>
  <c r="K103" i="61"/>
  <c r="M103" i="61"/>
  <c r="AF103" i="61" s="1"/>
  <c r="K106" i="61"/>
  <c r="M106" i="61"/>
  <c r="AF106" i="61" s="1"/>
  <c r="M158" i="61"/>
  <c r="AF158" i="61" s="1"/>
  <c r="K158" i="61"/>
  <c r="M35" i="62"/>
  <c r="AF35" i="62" s="1"/>
  <c r="K35" i="62"/>
  <c r="M91" i="62"/>
  <c r="AF91" i="62" s="1"/>
  <c r="K91" i="62"/>
  <c r="K35" i="63"/>
  <c r="M35" i="63"/>
  <c r="AF35" i="63" s="1"/>
  <c r="M120" i="63"/>
  <c r="AF120" i="63" s="1"/>
  <c r="M148" i="63"/>
  <c r="AF148" i="63" s="1"/>
  <c r="K104" i="59"/>
  <c r="K111" i="59"/>
  <c r="K125" i="59"/>
  <c r="K133" i="59"/>
  <c r="K135" i="59"/>
  <c r="K148" i="59"/>
  <c r="K150" i="59"/>
  <c r="K156" i="59"/>
  <c r="K164" i="59"/>
  <c r="K166" i="59"/>
  <c r="K172" i="59"/>
  <c r="K174" i="59"/>
  <c r="M176" i="59"/>
  <c r="AF176" i="59" s="1"/>
  <c r="K19" i="60"/>
  <c r="K42" i="60"/>
  <c r="K51" i="60"/>
  <c r="K53" i="60"/>
  <c r="K67" i="60"/>
  <c r="K92" i="60"/>
  <c r="M94" i="60"/>
  <c r="AF94" i="60" s="1"/>
  <c r="K94" i="60"/>
  <c r="M112" i="60"/>
  <c r="AF112" i="60" s="1"/>
  <c r="K119" i="60"/>
  <c r="K123" i="60"/>
  <c r="K127" i="60"/>
  <c r="M39" i="61"/>
  <c r="AF39" i="61" s="1"/>
  <c r="M49" i="61"/>
  <c r="AF49" i="61" s="1"/>
  <c r="K53" i="61"/>
  <c r="M66" i="61"/>
  <c r="AF66" i="61" s="1"/>
  <c r="M74" i="61"/>
  <c r="AF74" i="61" s="1"/>
  <c r="M111" i="61"/>
  <c r="AF111" i="61" s="1"/>
  <c r="M126" i="61"/>
  <c r="AF126" i="61" s="1"/>
  <c r="K126" i="61"/>
  <c r="K143" i="61"/>
  <c r="K148" i="61"/>
  <c r="K150" i="61"/>
  <c r="M27" i="62"/>
  <c r="AF27" i="62" s="1"/>
  <c r="K27" i="62"/>
  <c r="K67" i="62"/>
  <c r="M87" i="62"/>
  <c r="AF87" i="62" s="1"/>
  <c r="K87" i="62"/>
  <c r="M105" i="62"/>
  <c r="AF105" i="62" s="1"/>
  <c r="K107" i="62"/>
  <c r="M113" i="62"/>
  <c r="AF113" i="62" s="1"/>
  <c r="K113" i="62"/>
  <c r="M148" i="62"/>
  <c r="AF148" i="62" s="1"/>
  <c r="K148" i="62"/>
  <c r="K21" i="63"/>
  <c r="M21" i="63"/>
  <c r="AF21" i="63" s="1"/>
  <c r="K30" i="63"/>
  <c r="M42" i="63"/>
  <c r="AF42" i="63" s="1"/>
  <c r="M57" i="63"/>
  <c r="AF57" i="63" s="1"/>
  <c r="K57" i="63"/>
  <c r="K76" i="63"/>
  <c r="M76" i="63"/>
  <c r="AF76" i="63" s="1"/>
  <c r="M88" i="63"/>
  <c r="AF88" i="63" s="1"/>
  <c r="K88" i="63"/>
  <c r="K144" i="63"/>
  <c r="M144" i="63"/>
  <c r="AF144" i="63" s="1"/>
  <c r="M171" i="63"/>
  <c r="AF171" i="63" s="1"/>
  <c r="M173" i="63"/>
  <c r="AF173" i="63" s="1"/>
  <c r="K173" i="63"/>
  <c r="M81" i="61"/>
  <c r="AF81" i="61" s="1"/>
  <c r="K81" i="61"/>
  <c r="K86" i="61"/>
  <c r="M86" i="61"/>
  <c r="AF86" i="61" s="1"/>
  <c r="M90" i="61"/>
  <c r="AF90" i="61" s="1"/>
  <c r="K90" i="61"/>
  <c r="M109" i="61"/>
  <c r="AF109" i="61" s="1"/>
  <c r="K109" i="61"/>
  <c r="M156" i="61"/>
  <c r="AF156" i="61" s="1"/>
  <c r="K156" i="61"/>
  <c r="M171" i="61"/>
  <c r="AF171" i="61" s="1"/>
  <c r="M17" i="62"/>
  <c r="AF17" i="62" s="1"/>
  <c r="K17" i="62"/>
  <c r="K83" i="62"/>
  <c r="M119" i="62"/>
  <c r="AF119" i="62" s="1"/>
  <c r="K119" i="62"/>
  <c r="M121" i="62"/>
  <c r="AF121" i="62" s="1"/>
  <c r="K121" i="62"/>
  <c r="M97" i="59"/>
  <c r="AF97" i="59" s="1"/>
  <c r="M144" i="59"/>
  <c r="AF144" i="59" s="1"/>
  <c r="K74" i="60"/>
  <c r="K78" i="60"/>
  <c r="M86" i="60"/>
  <c r="AF86" i="60" s="1"/>
  <c r="K86" i="60"/>
  <c r="K102" i="60"/>
  <c r="K106" i="60"/>
  <c r="K129" i="60"/>
  <c r="K131" i="60"/>
  <c r="M172" i="60"/>
  <c r="AF172" i="60" s="1"/>
  <c r="K176" i="60"/>
  <c r="M46" i="61"/>
  <c r="AF46" i="61" s="1"/>
  <c r="M79" i="61"/>
  <c r="AF79" i="61" s="1"/>
  <c r="M104" i="61"/>
  <c r="AF104" i="61" s="1"/>
  <c r="K104" i="61"/>
  <c r="K107" i="61"/>
  <c r="M107" i="61"/>
  <c r="AF107" i="61" s="1"/>
  <c r="M124" i="61"/>
  <c r="AF124" i="61" s="1"/>
  <c r="M130" i="61"/>
  <c r="AF130" i="61" s="1"/>
  <c r="K130" i="61"/>
  <c r="M68" i="62"/>
  <c r="AF68" i="62" s="1"/>
  <c r="K68" i="62"/>
  <c r="K81" i="62"/>
  <c r="M108" i="62"/>
  <c r="AF108" i="62" s="1"/>
  <c r="K108" i="62"/>
  <c r="M164" i="62"/>
  <c r="AF164" i="62" s="1"/>
  <c r="K164" i="62"/>
  <c r="K55" i="63"/>
  <c r="M55" i="63"/>
  <c r="AF55" i="63" s="1"/>
  <c r="K140" i="63"/>
  <c r="M140" i="63"/>
  <c r="AF140" i="63" s="1"/>
  <c r="M56" i="61"/>
  <c r="AF56" i="61" s="1"/>
  <c r="K56" i="61"/>
  <c r="M151" i="61"/>
  <c r="AF151" i="61" s="1"/>
  <c r="K151" i="61"/>
  <c r="M172" i="61"/>
  <c r="AF172" i="61" s="1"/>
  <c r="K172" i="61"/>
  <c r="M49" i="62"/>
  <c r="AF49" i="62" s="1"/>
  <c r="K49" i="62"/>
  <c r="K136" i="62"/>
  <c r="K174" i="62"/>
  <c r="M174" i="62"/>
  <c r="AF174" i="62" s="1"/>
  <c r="K70" i="63"/>
  <c r="M167" i="63"/>
  <c r="AF167" i="63" s="1"/>
  <c r="K167" i="63"/>
  <c r="K43" i="62"/>
  <c r="K59" i="62"/>
  <c r="K71" i="62"/>
  <c r="K75" i="62"/>
  <c r="M19" i="63"/>
  <c r="AF19" i="63" s="1"/>
  <c r="K24" i="63"/>
  <c r="M43" i="63"/>
  <c r="AF43" i="63" s="1"/>
  <c r="K89" i="63"/>
  <c r="M92" i="63"/>
  <c r="AF92" i="63" s="1"/>
  <c r="K10" i="63"/>
  <c r="AF16" i="63"/>
  <c r="AJ175" i="63"/>
  <c r="AH170" i="63"/>
  <c r="AJ167" i="63"/>
  <c r="AH162" i="63"/>
  <c r="AH154" i="63"/>
  <c r="AJ151" i="63"/>
  <c r="AJ143" i="63"/>
  <c r="AH138" i="63"/>
  <c r="AJ135" i="63"/>
  <c r="AH130" i="63"/>
  <c r="AH122" i="63"/>
  <c r="AJ119" i="63"/>
  <c r="AH175" i="63"/>
  <c r="AJ172" i="63"/>
  <c r="AH167" i="63"/>
  <c r="AJ164" i="63"/>
  <c r="AJ156" i="63"/>
  <c r="AH151" i="63"/>
  <c r="AH143" i="63"/>
  <c r="AJ140" i="63"/>
  <c r="AH135" i="63"/>
  <c r="AJ132" i="63"/>
  <c r="AJ124" i="63"/>
  <c r="AJ177" i="63"/>
  <c r="AJ169" i="63"/>
  <c r="AH164" i="63"/>
  <c r="AJ161" i="63"/>
  <c r="AH156" i="63"/>
  <c r="AH148" i="63"/>
  <c r="AJ145" i="63"/>
  <c r="AJ137" i="63"/>
  <c r="AH132" i="63"/>
  <c r="AJ129" i="63"/>
  <c r="AH177" i="63"/>
  <c r="AH169" i="63"/>
  <c r="AJ166" i="63"/>
  <c r="AJ158" i="63"/>
  <c r="AH153" i="63"/>
  <c r="AJ150" i="63"/>
  <c r="AH145" i="63"/>
  <c r="AH137" i="63"/>
  <c r="AJ134" i="63"/>
  <c r="AJ126" i="63"/>
  <c r="AH121" i="63"/>
  <c r="AJ118" i="63"/>
  <c r="AH113" i="63"/>
  <c r="AJ171" i="63"/>
  <c r="AH166" i="63"/>
  <c r="AH158" i="63"/>
  <c r="AJ155" i="63"/>
  <c r="AH150" i="63"/>
  <c r="AJ147" i="63"/>
  <c r="AJ139" i="63"/>
  <c r="AH134" i="63"/>
  <c r="AH126" i="63"/>
  <c r="AJ123" i="63"/>
  <c r="AH118" i="63"/>
  <c r="AJ115" i="63"/>
  <c r="AH105" i="63"/>
  <c r="AJ176" i="63"/>
  <c r="AJ168" i="63"/>
  <c r="AH163" i="63"/>
  <c r="AJ160" i="63"/>
  <c r="AH155" i="63"/>
  <c r="AH147" i="63"/>
  <c r="AJ144" i="63"/>
  <c r="AJ136" i="63"/>
  <c r="AH131" i="63"/>
  <c r="AJ128" i="63"/>
  <c r="AH123" i="63"/>
  <c r="AH115" i="63"/>
  <c r="AJ178" i="63"/>
  <c r="AJ170" i="63"/>
  <c r="AH165" i="63"/>
  <c r="AJ162" i="63"/>
  <c r="AH157" i="63"/>
  <c r="AH149" i="63"/>
  <c r="AJ146" i="63"/>
  <c r="AJ138" i="63"/>
  <c r="AH133" i="63"/>
  <c r="AJ130" i="63"/>
  <c r="AH125" i="63"/>
  <c r="AH117" i="63"/>
  <c r="AJ114" i="63"/>
  <c r="AJ109" i="63"/>
  <c r="AH104" i="63"/>
  <c r="AJ133" i="63"/>
  <c r="AJ116" i="63"/>
  <c r="AH108" i="63"/>
  <c r="AH107" i="63"/>
  <c r="AH102" i="63"/>
  <c r="AJ99" i="63"/>
  <c r="AH94" i="63"/>
  <c r="AJ91" i="63"/>
  <c r="AJ83" i="63"/>
  <c r="AH78" i="63"/>
  <c r="AH70" i="63"/>
  <c r="AJ125" i="63"/>
  <c r="AH120" i="63"/>
  <c r="AH116" i="63"/>
  <c r="AH106" i="63"/>
  <c r="AH99" i="63"/>
  <c r="AH91" i="63"/>
  <c r="AJ88" i="63"/>
  <c r="AH83" i="63"/>
  <c r="AJ80" i="63"/>
  <c r="AJ149" i="63"/>
  <c r="AH136" i="63"/>
  <c r="AH96" i="63"/>
  <c r="AJ93" i="63"/>
  <c r="AH88" i="63"/>
  <c r="AH168" i="63"/>
  <c r="AJ117" i="63"/>
  <c r="AJ112" i="63"/>
  <c r="AH101" i="63"/>
  <c r="AJ98" i="63"/>
  <c r="AH93" i="63"/>
  <c r="AJ90" i="63"/>
  <c r="AJ82" i="63"/>
  <c r="AH77" i="63"/>
  <c r="AH69" i="63"/>
  <c r="AJ66" i="63"/>
  <c r="AH61" i="63"/>
  <c r="AJ58" i="63"/>
  <c r="AH128" i="63"/>
  <c r="AH98" i="63"/>
  <c r="AH90" i="63"/>
  <c r="AJ87" i="63"/>
  <c r="AH82" i="63"/>
  <c r="AJ79" i="63"/>
  <c r="AJ121" i="63"/>
  <c r="AJ113" i="63"/>
  <c r="AJ103" i="63"/>
  <c r="AJ100" i="63"/>
  <c r="AH95" i="63"/>
  <c r="AJ92" i="63"/>
  <c r="AJ84" i="63"/>
  <c r="AH79" i="63"/>
  <c r="AH71" i="63"/>
  <c r="AJ157" i="63"/>
  <c r="AJ141" i="63"/>
  <c r="AH103" i="63"/>
  <c r="AJ97" i="63"/>
  <c r="AH92" i="63"/>
  <c r="AH84" i="63"/>
  <c r="AJ81" i="63"/>
  <c r="AH76" i="63"/>
  <c r="AJ73" i="63"/>
  <c r="AJ65" i="63"/>
  <c r="AH60" i="63"/>
  <c r="AH52" i="63"/>
  <c r="AJ49" i="63"/>
  <c r="AH44" i="63"/>
  <c r="AH160" i="63"/>
  <c r="AJ78" i="63"/>
  <c r="AJ68" i="63"/>
  <c r="AH59" i="63"/>
  <c r="AH58" i="63"/>
  <c r="AJ53" i="63"/>
  <c r="AH49" i="63"/>
  <c r="AH41" i="63"/>
  <c r="AJ38" i="63"/>
  <c r="AJ30" i="63"/>
  <c r="AH25" i="63"/>
  <c r="AJ22" i="63"/>
  <c r="AH17" i="63"/>
  <c r="AJ102" i="63"/>
  <c r="AJ77" i="63"/>
  <c r="AH66" i="63"/>
  <c r="AH65" i="63"/>
  <c r="AJ64" i="63"/>
  <c r="AJ63" i="63"/>
  <c r="AH53" i="63"/>
  <c r="AJ48" i="63"/>
  <c r="AJ35" i="63"/>
  <c r="AH30" i="63"/>
  <c r="AJ27" i="63"/>
  <c r="AH22" i="63"/>
  <c r="AH32" i="63"/>
  <c r="AJ29" i="63"/>
  <c r="AH74" i="63"/>
  <c r="AH64" i="63"/>
  <c r="AH63" i="63"/>
  <c r="AJ62" i="63"/>
  <c r="AH48" i="63"/>
  <c r="AJ44" i="63"/>
  <c r="AH35" i="63"/>
  <c r="AJ32" i="63"/>
  <c r="AH27" i="63"/>
  <c r="AJ24" i="63"/>
  <c r="AJ16" i="63"/>
  <c r="AH40" i="63"/>
  <c r="AJ21" i="63"/>
  <c r="AJ108" i="63"/>
  <c r="AH62" i="63"/>
  <c r="AH56" i="63"/>
  <c r="AJ47" i="63"/>
  <c r="AJ43" i="63"/>
  <c r="AH75" i="63"/>
  <c r="AJ55" i="63"/>
  <c r="AJ51" i="63"/>
  <c r="AH47" i="63"/>
  <c r="AH43" i="63"/>
  <c r="AH37" i="63"/>
  <c r="AH29" i="63"/>
  <c r="AJ26" i="63"/>
  <c r="AH21" i="63"/>
  <c r="AJ18" i="63"/>
  <c r="AH119" i="63"/>
  <c r="AH89" i="63"/>
  <c r="AJ85" i="63"/>
  <c r="AJ72" i="63"/>
  <c r="AJ71" i="63"/>
  <c r="AJ70" i="63"/>
  <c r="AH55" i="63"/>
  <c r="AJ54" i="63"/>
  <c r="AH46" i="63"/>
  <c r="AJ42" i="63"/>
  <c r="AJ39" i="63"/>
  <c r="AH34" i="63"/>
  <c r="AH26" i="63"/>
  <c r="AJ23" i="63"/>
  <c r="AJ15" i="63"/>
  <c r="AJ94" i="63"/>
  <c r="AH72" i="63"/>
  <c r="AH54" i="63"/>
  <c r="AH42" i="63"/>
  <c r="AH39" i="63"/>
  <c r="AH31" i="63"/>
  <c r="AJ28" i="63"/>
  <c r="AH23" i="63"/>
  <c r="AJ20" i="63"/>
  <c r="AH176" i="63"/>
  <c r="AH109" i="63"/>
  <c r="AH81" i="63"/>
  <c r="AH73" i="63"/>
  <c r="AJ69" i="63"/>
  <c r="AJ60" i="63"/>
  <c r="AH50" i="63"/>
  <c r="AJ45" i="63"/>
  <c r="AH36" i="63"/>
  <c r="AJ33" i="63"/>
  <c r="AH28" i="63"/>
  <c r="AJ25" i="63"/>
  <c r="AJ17" i="63"/>
  <c r="AH16" i="63"/>
  <c r="K56" i="63"/>
  <c r="M75" i="63"/>
  <c r="AF75" i="63" s="1"/>
  <c r="K75" i="63"/>
  <c r="K121" i="63"/>
  <c r="M121" i="63"/>
  <c r="AF121" i="63" s="1"/>
  <c r="M82" i="63"/>
  <c r="AF82" i="63" s="1"/>
  <c r="K82" i="63"/>
  <c r="K17" i="63"/>
  <c r="K25" i="63"/>
  <c r="K33" i="63"/>
  <c r="K41" i="63"/>
  <c r="K45" i="63"/>
  <c r="K49" i="63"/>
  <c r="K64" i="63"/>
  <c r="K65" i="63"/>
  <c r="K66" i="63"/>
  <c r="M154" i="63"/>
  <c r="AF154" i="63" s="1"/>
  <c r="K154" i="63"/>
  <c r="K58" i="63"/>
  <c r="M67" i="63"/>
  <c r="AF67" i="63" s="1"/>
  <c r="M68" i="63"/>
  <c r="AF68" i="63" s="1"/>
  <c r="K74" i="63"/>
  <c r="M99" i="63"/>
  <c r="AF99" i="63" s="1"/>
  <c r="K99" i="63"/>
  <c r="M170" i="63"/>
  <c r="AF170" i="63" s="1"/>
  <c r="K170" i="63"/>
  <c r="M59" i="63"/>
  <c r="AF59" i="63" s="1"/>
  <c r="M60" i="63"/>
  <c r="AF60" i="63" s="1"/>
  <c r="M69" i="63"/>
  <c r="AF69" i="63" s="1"/>
  <c r="M77" i="63"/>
  <c r="AF77" i="63" s="1"/>
  <c r="K18" i="63"/>
  <c r="K26" i="63"/>
  <c r="K34" i="63"/>
  <c r="M83" i="63"/>
  <c r="AF83" i="63" s="1"/>
  <c r="K83" i="63"/>
  <c r="H179" i="63"/>
  <c r="H13" i="63" s="1"/>
  <c r="M51" i="63"/>
  <c r="AF51" i="63" s="1"/>
  <c r="M91" i="63"/>
  <c r="AF91" i="63" s="1"/>
  <c r="K91" i="63"/>
  <c r="M112" i="63"/>
  <c r="AF112" i="63" s="1"/>
  <c r="K112" i="63"/>
  <c r="M138" i="63"/>
  <c r="AF138" i="63" s="1"/>
  <c r="K138" i="63"/>
  <c r="K97" i="63"/>
  <c r="M178" i="63"/>
  <c r="AF178" i="63" s="1"/>
  <c r="K178" i="63"/>
  <c r="K108" i="63"/>
  <c r="K109" i="63"/>
  <c r="M122" i="63"/>
  <c r="AF122" i="63" s="1"/>
  <c r="K122" i="63"/>
  <c r="M146" i="63"/>
  <c r="AF146" i="63" s="1"/>
  <c r="K146" i="63"/>
  <c r="M162" i="63"/>
  <c r="AF162" i="63" s="1"/>
  <c r="K162" i="63"/>
  <c r="K90" i="63"/>
  <c r="K98" i="63"/>
  <c r="M104" i="63"/>
  <c r="AF104" i="63" s="1"/>
  <c r="K114" i="63"/>
  <c r="K118" i="63"/>
  <c r="K113" i="63"/>
  <c r="M113" i="63"/>
  <c r="AF113" i="63" s="1"/>
  <c r="M130" i="63"/>
  <c r="AF130" i="63" s="1"/>
  <c r="K130" i="63"/>
  <c r="M129" i="63"/>
  <c r="AF129" i="63" s="1"/>
  <c r="M137" i="63"/>
  <c r="AF137" i="63" s="1"/>
  <c r="M145" i="63"/>
  <c r="AF145" i="63" s="1"/>
  <c r="M153" i="63"/>
  <c r="AF153" i="63" s="1"/>
  <c r="M161" i="63"/>
  <c r="AF161" i="63" s="1"/>
  <c r="M169" i="63"/>
  <c r="AF169" i="63" s="1"/>
  <c r="M177" i="63"/>
  <c r="AF177" i="63" s="1"/>
  <c r="K117" i="63"/>
  <c r="K125" i="63"/>
  <c r="K133" i="63"/>
  <c r="K141" i="63"/>
  <c r="K149" i="63"/>
  <c r="K157" i="63"/>
  <c r="K165" i="63"/>
  <c r="K176" i="63"/>
  <c r="K126" i="63"/>
  <c r="K134" i="63"/>
  <c r="AF16" i="62"/>
  <c r="K10" i="62"/>
  <c r="M23" i="62"/>
  <c r="AF23" i="62" s="1"/>
  <c r="K23" i="62"/>
  <c r="M50" i="62"/>
  <c r="AF50" i="62" s="1"/>
  <c r="K50" i="62"/>
  <c r="M31" i="62"/>
  <c r="AF31" i="62" s="1"/>
  <c r="K31" i="62"/>
  <c r="M39" i="62"/>
  <c r="AF39" i="62" s="1"/>
  <c r="K39" i="62"/>
  <c r="M47" i="62"/>
  <c r="AF47" i="62" s="1"/>
  <c r="K47" i="62"/>
  <c r="M55" i="62"/>
  <c r="AF55" i="62" s="1"/>
  <c r="K55" i="62"/>
  <c r="M79" i="62"/>
  <c r="AF79" i="62" s="1"/>
  <c r="K79" i="62"/>
  <c r="M147" i="62"/>
  <c r="AF147" i="62" s="1"/>
  <c r="K147" i="62"/>
  <c r="H179" i="62"/>
  <c r="H13" i="62" s="1"/>
  <c r="M118" i="62"/>
  <c r="AF118" i="62" s="1"/>
  <c r="M123" i="62"/>
  <c r="AF123" i="62" s="1"/>
  <c r="K123" i="62"/>
  <c r="M78" i="62"/>
  <c r="AF78" i="62" s="1"/>
  <c r="K78" i="62"/>
  <c r="M86" i="62"/>
  <c r="AF86" i="62" s="1"/>
  <c r="K86" i="62"/>
  <c r="K130" i="62"/>
  <c r="M130" i="62"/>
  <c r="AF130" i="62" s="1"/>
  <c r="K16" i="62"/>
  <c r="K24" i="62"/>
  <c r="K32" i="62"/>
  <c r="K40" i="62"/>
  <c r="K48" i="62"/>
  <c r="K52" i="62"/>
  <c r="M70" i="62"/>
  <c r="AF70" i="62" s="1"/>
  <c r="K70" i="62"/>
  <c r="K77" i="62"/>
  <c r="K122" i="62"/>
  <c r="M122" i="62"/>
  <c r="AF122" i="62" s="1"/>
  <c r="M62" i="62"/>
  <c r="AF62" i="62" s="1"/>
  <c r="K62" i="62"/>
  <c r="M124" i="62"/>
  <c r="AF124" i="62" s="1"/>
  <c r="K124" i="62"/>
  <c r="M131" i="62"/>
  <c r="AF131" i="62" s="1"/>
  <c r="K131" i="62"/>
  <c r="M170" i="62"/>
  <c r="AF170" i="62" s="1"/>
  <c r="K170" i="62"/>
  <c r="D10" i="62"/>
  <c r="K22" i="62"/>
  <c r="K30" i="62"/>
  <c r="K38" i="62"/>
  <c r="K46" i="62"/>
  <c r="K53" i="62"/>
  <c r="K69" i="62"/>
  <c r="M82" i="62"/>
  <c r="AF82" i="62" s="1"/>
  <c r="M88" i="62"/>
  <c r="AF88" i="62" s="1"/>
  <c r="M94" i="62"/>
  <c r="AF94" i="62" s="1"/>
  <c r="K94" i="62"/>
  <c r="M151" i="62"/>
  <c r="AF151" i="62" s="1"/>
  <c r="K151" i="62"/>
  <c r="M163" i="62"/>
  <c r="AF163" i="62" s="1"/>
  <c r="K163" i="62"/>
  <c r="M167" i="62"/>
  <c r="AF167" i="62" s="1"/>
  <c r="K167" i="62"/>
  <c r="M175" i="62"/>
  <c r="AF175" i="62" s="1"/>
  <c r="K175" i="62"/>
  <c r="M138" i="62"/>
  <c r="AF138" i="62" s="1"/>
  <c r="K138" i="62"/>
  <c r="M155" i="62"/>
  <c r="AF155" i="62" s="1"/>
  <c r="K155" i="62"/>
  <c r="K159" i="62"/>
  <c r="M178" i="62"/>
  <c r="AF178" i="62" s="1"/>
  <c r="K178" i="62"/>
  <c r="M162" i="62"/>
  <c r="AF162" i="62" s="1"/>
  <c r="K162" i="62"/>
  <c r="M139" i="62"/>
  <c r="AF139" i="62" s="1"/>
  <c r="K139" i="62"/>
  <c r="M154" i="62"/>
  <c r="AF154" i="62" s="1"/>
  <c r="K154" i="62"/>
  <c r="K102" i="62"/>
  <c r="M114" i="62"/>
  <c r="AF114" i="62" s="1"/>
  <c r="K115" i="62"/>
  <c r="K116" i="62"/>
  <c r="K143" i="62"/>
  <c r="M126" i="62"/>
  <c r="AF126" i="62" s="1"/>
  <c r="K127" i="62"/>
  <c r="M146" i="62"/>
  <c r="AF146" i="62" s="1"/>
  <c r="K146" i="62"/>
  <c r="K176" i="62"/>
  <c r="K171" i="62"/>
  <c r="K134" i="62"/>
  <c r="K142" i="62"/>
  <c r="K150" i="62"/>
  <c r="K158" i="62"/>
  <c r="K166" i="62"/>
  <c r="K10" i="61"/>
  <c r="K25" i="61"/>
  <c r="M25" i="61"/>
  <c r="AF25" i="61" s="1"/>
  <c r="M33" i="61"/>
  <c r="AF33" i="61" s="1"/>
  <c r="K33" i="61"/>
  <c r="H179" i="61"/>
  <c r="H13" i="61" s="1"/>
  <c r="I16" i="61"/>
  <c r="K17" i="61"/>
  <c r="M17" i="61"/>
  <c r="AF17" i="61" s="1"/>
  <c r="K41" i="61"/>
  <c r="M41" i="61"/>
  <c r="AF41" i="61" s="1"/>
  <c r="K137" i="61"/>
  <c r="M137" i="61"/>
  <c r="AF137" i="61" s="1"/>
  <c r="K20" i="61"/>
  <c r="K28" i="61"/>
  <c r="K36" i="61"/>
  <c r="K44" i="61"/>
  <c r="K54" i="61"/>
  <c r="K64" i="61"/>
  <c r="K83" i="61"/>
  <c r="M133" i="61"/>
  <c r="AF133" i="61" s="1"/>
  <c r="K133" i="61"/>
  <c r="M76" i="61"/>
  <c r="AF76" i="61" s="1"/>
  <c r="K76" i="61"/>
  <c r="M100" i="61"/>
  <c r="AF100" i="61" s="1"/>
  <c r="K100" i="61"/>
  <c r="M173" i="61"/>
  <c r="AF173" i="61" s="1"/>
  <c r="K173" i="61"/>
  <c r="M170" i="61"/>
  <c r="AF170" i="61" s="1"/>
  <c r="K170" i="61"/>
  <c r="M122" i="61"/>
  <c r="AF122" i="61" s="1"/>
  <c r="K122" i="61"/>
  <c r="K45" i="61"/>
  <c r="K51" i="61"/>
  <c r="K57" i="61"/>
  <c r="K67" i="61"/>
  <c r="M68" i="61"/>
  <c r="AF68" i="61" s="1"/>
  <c r="K68" i="61"/>
  <c r="K69" i="61"/>
  <c r="M78" i="61"/>
  <c r="AF78" i="61" s="1"/>
  <c r="M85" i="61"/>
  <c r="AF85" i="61" s="1"/>
  <c r="M92" i="61"/>
  <c r="AF92" i="61" s="1"/>
  <c r="K92" i="61"/>
  <c r="K113" i="61"/>
  <c r="M113" i="61"/>
  <c r="AF113" i="61" s="1"/>
  <c r="K129" i="61"/>
  <c r="M129" i="61"/>
  <c r="AF129" i="61" s="1"/>
  <c r="M114" i="61"/>
  <c r="AF114" i="61" s="1"/>
  <c r="K114" i="61"/>
  <c r="K52" i="61"/>
  <c r="M60" i="61"/>
  <c r="AF60" i="61" s="1"/>
  <c r="K60" i="61"/>
  <c r="M84" i="61"/>
  <c r="AF84" i="61" s="1"/>
  <c r="K84" i="61"/>
  <c r="K99" i="61"/>
  <c r="M165" i="61"/>
  <c r="AF165" i="61" s="1"/>
  <c r="K165" i="61"/>
  <c r="M112" i="61"/>
  <c r="AF112" i="61" s="1"/>
  <c r="K112" i="61"/>
  <c r="K121" i="61"/>
  <c r="M121" i="61"/>
  <c r="AF121" i="61" s="1"/>
  <c r="M125" i="61"/>
  <c r="AF125" i="61" s="1"/>
  <c r="K125" i="61"/>
  <c r="M157" i="61"/>
  <c r="AF157" i="61" s="1"/>
  <c r="K157" i="61"/>
  <c r="K162" i="61"/>
  <c r="M149" i="61"/>
  <c r="AF149" i="61" s="1"/>
  <c r="K149" i="61"/>
  <c r="K154" i="61"/>
  <c r="M117" i="61"/>
  <c r="AF117" i="61" s="1"/>
  <c r="K117" i="61"/>
  <c r="M141" i="61"/>
  <c r="AF141" i="61" s="1"/>
  <c r="K141" i="61"/>
  <c r="K146" i="61"/>
  <c r="M145" i="61"/>
  <c r="AF145" i="61" s="1"/>
  <c r="M153" i="61"/>
  <c r="AF153" i="61" s="1"/>
  <c r="M161" i="61"/>
  <c r="AF161" i="61" s="1"/>
  <c r="M169" i="61"/>
  <c r="AF169" i="61" s="1"/>
  <c r="M177" i="61"/>
  <c r="AF177" i="61" s="1"/>
  <c r="K120" i="61"/>
  <c r="K128" i="61"/>
  <c r="K136" i="61"/>
  <c r="K144" i="61"/>
  <c r="K152" i="61"/>
  <c r="K160" i="61"/>
  <c r="K168" i="61"/>
  <c r="K176" i="61"/>
  <c r="H179" i="60"/>
  <c r="H13" i="60" s="1"/>
  <c r="M23" i="60"/>
  <c r="AF23" i="60" s="1"/>
  <c r="K10" i="60"/>
  <c r="I16" i="60"/>
  <c r="M46" i="60"/>
  <c r="AF46" i="60" s="1"/>
  <c r="K65" i="60"/>
  <c r="M29" i="60"/>
  <c r="AF29" i="60" s="1"/>
  <c r="K33" i="60"/>
  <c r="M38" i="60"/>
  <c r="AF38" i="60" s="1"/>
  <c r="M39" i="60"/>
  <c r="AF39" i="60" s="1"/>
  <c r="K44" i="60"/>
  <c r="K60" i="60"/>
  <c r="M21" i="60"/>
  <c r="AF21" i="60" s="1"/>
  <c r="K25" i="60"/>
  <c r="K30" i="60"/>
  <c r="M37" i="60"/>
  <c r="AF37" i="60" s="1"/>
  <c r="K43" i="60"/>
  <c r="M52" i="60"/>
  <c r="AF52" i="60" s="1"/>
  <c r="K52" i="60"/>
  <c r="K69" i="60"/>
  <c r="K79" i="60"/>
  <c r="M79" i="60"/>
  <c r="AF79" i="60" s="1"/>
  <c r="M57" i="60"/>
  <c r="AF57" i="60" s="1"/>
  <c r="K57" i="60"/>
  <c r="M61" i="60"/>
  <c r="AF61" i="60" s="1"/>
  <c r="K61" i="60"/>
  <c r="K73" i="60"/>
  <c r="M73" i="60"/>
  <c r="AF73" i="60" s="1"/>
  <c r="M77" i="60"/>
  <c r="AF77" i="60" s="1"/>
  <c r="K77" i="60"/>
  <c r="AG16" i="60"/>
  <c r="K18" i="60"/>
  <c r="K27" i="60"/>
  <c r="M141" i="60"/>
  <c r="AF141" i="60" s="1"/>
  <c r="K141" i="60"/>
  <c r="M75" i="60"/>
  <c r="AF75" i="60" s="1"/>
  <c r="M99" i="60"/>
  <c r="AF99" i="60" s="1"/>
  <c r="K62" i="60"/>
  <c r="M71" i="60"/>
  <c r="AF71" i="60" s="1"/>
  <c r="M89" i="60"/>
  <c r="AF89" i="60" s="1"/>
  <c r="M91" i="60"/>
  <c r="AF91" i="60" s="1"/>
  <c r="K88" i="60"/>
  <c r="K96" i="60"/>
  <c r="K85" i="60"/>
  <c r="M87" i="60"/>
  <c r="AF87" i="60" s="1"/>
  <c r="K142" i="60"/>
  <c r="M55" i="60"/>
  <c r="AF55" i="60" s="1"/>
  <c r="M81" i="60"/>
  <c r="AF81" i="60" s="1"/>
  <c r="M83" i="60"/>
  <c r="AF83" i="60" s="1"/>
  <c r="M95" i="60"/>
  <c r="AF95" i="60" s="1"/>
  <c r="K95" i="60"/>
  <c r="M125" i="60"/>
  <c r="AF125" i="60" s="1"/>
  <c r="K125" i="60"/>
  <c r="M133" i="60"/>
  <c r="AF133" i="60" s="1"/>
  <c r="K133" i="60"/>
  <c r="M162" i="60"/>
  <c r="AF162" i="60" s="1"/>
  <c r="K162" i="60"/>
  <c r="M178" i="60"/>
  <c r="AF178" i="60" s="1"/>
  <c r="K178" i="60"/>
  <c r="K108" i="60"/>
  <c r="K109" i="60"/>
  <c r="K121" i="60"/>
  <c r="K122" i="60"/>
  <c r="M124" i="60"/>
  <c r="AF124" i="60" s="1"/>
  <c r="K130" i="60"/>
  <c r="M132" i="60"/>
  <c r="AF132" i="60" s="1"/>
  <c r="K138" i="60"/>
  <c r="K113" i="60"/>
  <c r="K114" i="60"/>
  <c r="K115" i="60"/>
  <c r="K145" i="60"/>
  <c r="M145" i="60"/>
  <c r="AF145" i="60" s="1"/>
  <c r="M154" i="60"/>
  <c r="AF154" i="60" s="1"/>
  <c r="K154" i="60"/>
  <c r="M170" i="60"/>
  <c r="AF170" i="60" s="1"/>
  <c r="K170" i="60"/>
  <c r="M153" i="60"/>
  <c r="AF153" i="60" s="1"/>
  <c r="M161" i="60"/>
  <c r="AF161" i="60" s="1"/>
  <c r="M169" i="60"/>
  <c r="AF169" i="60" s="1"/>
  <c r="M177" i="60"/>
  <c r="AF177" i="60" s="1"/>
  <c r="K149" i="60"/>
  <c r="K157" i="60"/>
  <c r="K165" i="60"/>
  <c r="K173" i="60"/>
  <c r="M98" i="59"/>
  <c r="AF98" i="59" s="1"/>
  <c r="K98" i="59"/>
  <c r="M110" i="59"/>
  <c r="AF110" i="59" s="1"/>
  <c r="K110" i="59"/>
  <c r="K30" i="59"/>
  <c r="M30" i="59"/>
  <c r="AF30" i="59" s="1"/>
  <c r="K38" i="59"/>
  <c r="M38" i="59"/>
  <c r="AF38" i="59" s="1"/>
  <c r="M82" i="59"/>
  <c r="AF82" i="59" s="1"/>
  <c r="K82" i="59"/>
  <c r="M122" i="59"/>
  <c r="AF122" i="59" s="1"/>
  <c r="K122" i="59"/>
  <c r="I10" i="59"/>
  <c r="D10" i="59" s="1"/>
  <c r="F10" i="59"/>
  <c r="K22" i="59"/>
  <c r="M22" i="59"/>
  <c r="AF22" i="59" s="1"/>
  <c r="H179" i="59"/>
  <c r="H13" i="59" s="1"/>
  <c r="I16" i="59"/>
  <c r="M61" i="59"/>
  <c r="AF61" i="59" s="1"/>
  <c r="K61" i="59"/>
  <c r="M63" i="59"/>
  <c r="AF63" i="59" s="1"/>
  <c r="K63" i="59"/>
  <c r="M90" i="59"/>
  <c r="AF90" i="59" s="1"/>
  <c r="K90" i="59"/>
  <c r="K79" i="59"/>
  <c r="K87" i="59"/>
  <c r="K95" i="59"/>
  <c r="K103" i="59"/>
  <c r="K17" i="59"/>
  <c r="K25" i="59"/>
  <c r="K33" i="59"/>
  <c r="K41" i="59"/>
  <c r="K47" i="59"/>
  <c r="K52" i="59"/>
  <c r="M53" i="59"/>
  <c r="AF53" i="59" s="1"/>
  <c r="K53" i="59"/>
  <c r="K54" i="59"/>
  <c r="K108" i="59"/>
  <c r="M108" i="59"/>
  <c r="AF108" i="59" s="1"/>
  <c r="M178" i="59"/>
  <c r="AF178" i="59" s="1"/>
  <c r="K178" i="59"/>
  <c r="M48" i="59"/>
  <c r="AF48" i="59" s="1"/>
  <c r="K66" i="59"/>
  <c r="K109" i="59"/>
  <c r="M109" i="59"/>
  <c r="AF109" i="59" s="1"/>
  <c r="M74" i="59"/>
  <c r="AF74" i="59" s="1"/>
  <c r="K74" i="59"/>
  <c r="K121" i="59"/>
  <c r="M121" i="59"/>
  <c r="AF121" i="59" s="1"/>
  <c r="M146" i="59"/>
  <c r="AF146" i="59" s="1"/>
  <c r="K146" i="59"/>
  <c r="M162" i="59"/>
  <c r="AF162" i="59" s="1"/>
  <c r="K162" i="59"/>
  <c r="M114" i="59"/>
  <c r="AF114" i="59" s="1"/>
  <c r="K114" i="59"/>
  <c r="M130" i="59"/>
  <c r="AF130" i="59" s="1"/>
  <c r="K130" i="59"/>
  <c r="M154" i="59"/>
  <c r="AF154" i="59" s="1"/>
  <c r="K154" i="59"/>
  <c r="K69" i="59"/>
  <c r="K77" i="59"/>
  <c r="K85" i="59"/>
  <c r="K93" i="59"/>
  <c r="K101" i="59"/>
  <c r="K113" i="59"/>
  <c r="M113" i="59"/>
  <c r="AF113" i="59" s="1"/>
  <c r="K126" i="59"/>
  <c r="M138" i="59"/>
  <c r="AF138" i="59" s="1"/>
  <c r="K138" i="59"/>
  <c r="K123" i="59"/>
  <c r="M170" i="59"/>
  <c r="AF170" i="59" s="1"/>
  <c r="K170" i="59"/>
  <c r="M129" i="59"/>
  <c r="AF129" i="59" s="1"/>
  <c r="M137" i="59"/>
  <c r="AF137" i="59" s="1"/>
  <c r="M145" i="59"/>
  <c r="AF145" i="59" s="1"/>
  <c r="M153" i="59"/>
  <c r="AF153" i="59" s="1"/>
  <c r="M161" i="59"/>
  <c r="AF161" i="59" s="1"/>
  <c r="M169" i="59"/>
  <c r="AF169" i="59" s="1"/>
  <c r="M177" i="59"/>
  <c r="AF177" i="59" s="1"/>
  <c r="K134" i="59"/>
  <c r="K142" i="59"/>
  <c r="F10" i="58"/>
  <c r="I10" i="58"/>
  <c r="D10" i="58" s="1"/>
  <c r="F12" i="58" s="1"/>
  <c r="M50" i="58"/>
  <c r="AF50" i="58" s="1"/>
  <c r="K50" i="58"/>
  <c r="M55" i="58"/>
  <c r="AF55" i="58" s="1"/>
  <c r="K55" i="58"/>
  <c r="K58" i="58"/>
  <c r="K91" i="58"/>
  <c r="M138" i="58"/>
  <c r="AF138" i="58" s="1"/>
  <c r="K138" i="58"/>
  <c r="H179" i="58"/>
  <c r="H13" i="58" s="1"/>
  <c r="I16" i="58"/>
  <c r="M130" i="58"/>
  <c r="AF130" i="58" s="1"/>
  <c r="K130" i="58"/>
  <c r="K28" i="58"/>
  <c r="M90" i="58"/>
  <c r="AF90" i="58" s="1"/>
  <c r="K90" i="58"/>
  <c r="K46" i="58"/>
  <c r="M46" i="58"/>
  <c r="AF46" i="58" s="1"/>
  <c r="M154" i="58"/>
  <c r="AF154" i="58" s="1"/>
  <c r="K154" i="58"/>
  <c r="AG16" i="58"/>
  <c r="AG17" i="58" s="1"/>
  <c r="K23" i="58"/>
  <c r="K36" i="58"/>
  <c r="M39" i="58"/>
  <c r="AF39" i="58" s="1"/>
  <c r="K39" i="58"/>
  <c r="M54" i="58"/>
  <c r="AF54" i="58" s="1"/>
  <c r="M31" i="58"/>
  <c r="AF31" i="58" s="1"/>
  <c r="K31" i="58"/>
  <c r="M74" i="58"/>
  <c r="AF74" i="58" s="1"/>
  <c r="K74" i="58"/>
  <c r="M146" i="58"/>
  <c r="AF146" i="58" s="1"/>
  <c r="K146" i="58"/>
  <c r="M62" i="58"/>
  <c r="AF62" i="58" s="1"/>
  <c r="K62" i="58"/>
  <c r="M98" i="58"/>
  <c r="AF98" i="58" s="1"/>
  <c r="K98" i="58"/>
  <c r="M102" i="58"/>
  <c r="AF102" i="58" s="1"/>
  <c r="K102" i="58"/>
  <c r="M162" i="58"/>
  <c r="AF162" i="58" s="1"/>
  <c r="K162" i="58"/>
  <c r="M170" i="58"/>
  <c r="AF170" i="58" s="1"/>
  <c r="K170" i="58"/>
  <c r="K42" i="58"/>
  <c r="K47" i="58"/>
  <c r="K59" i="58"/>
  <c r="K66" i="58"/>
  <c r="K75" i="58"/>
  <c r="K43" i="58"/>
  <c r="M78" i="58"/>
  <c r="AF78" i="58" s="1"/>
  <c r="K78" i="58"/>
  <c r="K79" i="58"/>
  <c r="M82" i="58"/>
  <c r="AF82" i="58" s="1"/>
  <c r="K83" i="58"/>
  <c r="M86" i="58"/>
  <c r="AF86" i="58" s="1"/>
  <c r="K86" i="58"/>
  <c r="M114" i="58"/>
  <c r="AF114" i="58" s="1"/>
  <c r="K114" i="58"/>
  <c r="M70" i="58"/>
  <c r="AF70" i="58" s="1"/>
  <c r="K70" i="58"/>
  <c r="M94" i="58"/>
  <c r="AF94" i="58" s="1"/>
  <c r="K94" i="58"/>
  <c r="M112" i="58"/>
  <c r="AF112" i="58" s="1"/>
  <c r="K112" i="58"/>
  <c r="M117" i="58"/>
  <c r="AF117" i="58" s="1"/>
  <c r="K117" i="58"/>
  <c r="K121" i="58"/>
  <c r="M121" i="58"/>
  <c r="AF121" i="58" s="1"/>
  <c r="M178" i="58"/>
  <c r="AF178" i="58" s="1"/>
  <c r="K178" i="58"/>
  <c r="K113" i="58"/>
  <c r="M113" i="58"/>
  <c r="AF113" i="58" s="1"/>
  <c r="M122" i="58"/>
  <c r="AF122" i="58" s="1"/>
  <c r="K122" i="58"/>
  <c r="M129" i="58"/>
  <c r="AF129" i="58" s="1"/>
  <c r="M137" i="58"/>
  <c r="AF137" i="58" s="1"/>
  <c r="M145" i="58"/>
  <c r="AF145" i="58" s="1"/>
  <c r="M153" i="58"/>
  <c r="AF153" i="58" s="1"/>
  <c r="M161" i="58"/>
  <c r="AF161" i="58" s="1"/>
  <c r="M169" i="58"/>
  <c r="AF169" i="58" s="1"/>
  <c r="M177" i="58"/>
  <c r="AF177" i="58" s="1"/>
  <c r="K125" i="58"/>
  <c r="K133" i="58"/>
  <c r="K141" i="58"/>
  <c r="K149" i="58"/>
  <c r="K157" i="58"/>
  <c r="K165" i="58"/>
  <c r="K176" i="58"/>
  <c r="K10" i="57"/>
  <c r="H179" i="57"/>
  <c r="H13" i="57" s="1"/>
  <c r="I16" i="57"/>
  <c r="D10" i="57"/>
  <c r="M178" i="57"/>
  <c r="AF178" i="57" s="1"/>
  <c r="K178" i="57"/>
  <c r="M109" i="56"/>
  <c r="AF109" i="56" s="1"/>
  <c r="K109" i="56"/>
  <c r="K20" i="56"/>
  <c r="M96" i="56"/>
  <c r="AF96" i="56" s="1"/>
  <c r="K96" i="56"/>
  <c r="K10" i="56"/>
  <c r="M28" i="56"/>
  <c r="AF28" i="56" s="1"/>
  <c r="M72" i="56"/>
  <c r="AF72" i="56" s="1"/>
  <c r="M74" i="56"/>
  <c r="AF74" i="56" s="1"/>
  <c r="M82" i="56"/>
  <c r="AF82" i="56" s="1"/>
  <c r="K100" i="56"/>
  <c r="H179" i="56"/>
  <c r="H13" i="56" s="1"/>
  <c r="K23" i="56"/>
  <c r="I16" i="56"/>
  <c r="M31" i="56"/>
  <c r="AF31" i="56" s="1"/>
  <c r="K34" i="56"/>
  <c r="M39" i="56"/>
  <c r="AF39" i="56" s="1"/>
  <c r="M42" i="56"/>
  <c r="AF42" i="56" s="1"/>
  <c r="M46" i="56"/>
  <c r="AF46" i="56" s="1"/>
  <c r="K47" i="56"/>
  <c r="K48" i="56"/>
  <c r="K68" i="56"/>
  <c r="K71" i="56"/>
  <c r="M88" i="56"/>
  <c r="AF88" i="56" s="1"/>
  <c r="K88" i="56"/>
  <c r="M36" i="56"/>
  <c r="AF36" i="56" s="1"/>
  <c r="K18" i="56"/>
  <c r="K26" i="56"/>
  <c r="M58" i="56"/>
  <c r="AF58" i="56" s="1"/>
  <c r="K59" i="56"/>
  <c r="M64" i="56"/>
  <c r="AF64" i="56" s="1"/>
  <c r="M66" i="56"/>
  <c r="AF66" i="56" s="1"/>
  <c r="M70" i="56"/>
  <c r="AF70" i="56" s="1"/>
  <c r="M80" i="56"/>
  <c r="AF80" i="56" s="1"/>
  <c r="K80" i="56"/>
  <c r="M95" i="56"/>
  <c r="AF95" i="56" s="1"/>
  <c r="K95" i="56"/>
  <c r="M114" i="56"/>
  <c r="AF114" i="56" s="1"/>
  <c r="K114" i="56"/>
  <c r="K19" i="56"/>
  <c r="K35" i="56"/>
  <c r="K44" i="56"/>
  <c r="K52" i="56"/>
  <c r="M62" i="56"/>
  <c r="AF62" i="56" s="1"/>
  <c r="K87" i="56"/>
  <c r="K27" i="56"/>
  <c r="M50" i="56"/>
  <c r="AF50" i="56" s="1"/>
  <c r="K51" i="56"/>
  <c r="K79" i="56"/>
  <c r="M104" i="56"/>
  <c r="AF104" i="56" s="1"/>
  <c r="K104" i="56"/>
  <c r="M154" i="56"/>
  <c r="AF154" i="56" s="1"/>
  <c r="K154" i="56"/>
  <c r="M122" i="56"/>
  <c r="AF122" i="56" s="1"/>
  <c r="K122" i="56"/>
  <c r="M162" i="56"/>
  <c r="AF162" i="56" s="1"/>
  <c r="K162" i="56"/>
  <c r="K106" i="56"/>
  <c r="M138" i="56"/>
  <c r="AF138" i="56" s="1"/>
  <c r="K138" i="56"/>
  <c r="M178" i="56"/>
  <c r="AF178" i="56" s="1"/>
  <c r="K178" i="56"/>
  <c r="K103" i="56"/>
  <c r="K113" i="56"/>
  <c r="M113" i="56"/>
  <c r="AF113" i="56" s="1"/>
  <c r="M130" i="56"/>
  <c r="AF130" i="56" s="1"/>
  <c r="K130" i="56"/>
  <c r="M170" i="56"/>
  <c r="AF170" i="56" s="1"/>
  <c r="K170" i="56"/>
  <c r="K108" i="56"/>
  <c r="M108" i="56"/>
  <c r="AF108" i="56" s="1"/>
  <c r="K118" i="56"/>
  <c r="M146" i="56"/>
  <c r="AF146" i="56" s="1"/>
  <c r="K146" i="56"/>
  <c r="M121" i="56"/>
  <c r="AF121" i="56" s="1"/>
  <c r="M129" i="56"/>
  <c r="AF129" i="56" s="1"/>
  <c r="M137" i="56"/>
  <c r="AF137" i="56" s="1"/>
  <c r="M145" i="56"/>
  <c r="AF145" i="56" s="1"/>
  <c r="M153" i="56"/>
  <c r="AF153" i="56" s="1"/>
  <c r="M161" i="56"/>
  <c r="AF161" i="56" s="1"/>
  <c r="M169" i="56"/>
  <c r="AF169" i="56" s="1"/>
  <c r="M177" i="56"/>
  <c r="AF177" i="56" s="1"/>
  <c r="K126" i="56"/>
  <c r="K134" i="56"/>
  <c r="H179" i="55"/>
  <c r="H13" i="55" s="1"/>
  <c r="I16" i="55"/>
  <c r="K22" i="55"/>
  <c r="K23" i="55"/>
  <c r="M80" i="55"/>
  <c r="AF80" i="55" s="1"/>
  <c r="K80" i="55"/>
  <c r="K20" i="55"/>
  <c r="M30" i="55"/>
  <c r="AF30" i="55" s="1"/>
  <c r="M36" i="55"/>
  <c r="AF36" i="55" s="1"/>
  <c r="K36" i="55"/>
  <c r="M44" i="55"/>
  <c r="AF44" i="55" s="1"/>
  <c r="K44" i="55"/>
  <c r="M52" i="55"/>
  <c r="AF52" i="55" s="1"/>
  <c r="K52" i="55"/>
  <c r="M67" i="55"/>
  <c r="AF67" i="55" s="1"/>
  <c r="K67" i="55"/>
  <c r="M115" i="55"/>
  <c r="AF115" i="55" s="1"/>
  <c r="K115" i="55"/>
  <c r="K139" i="55"/>
  <c r="M139" i="55"/>
  <c r="AF139" i="55" s="1"/>
  <c r="M62" i="55"/>
  <c r="AF62" i="55" s="1"/>
  <c r="K62" i="55"/>
  <c r="M38" i="55"/>
  <c r="AF38" i="55" s="1"/>
  <c r="M46" i="55"/>
  <c r="AF46" i="55" s="1"/>
  <c r="M54" i="55"/>
  <c r="AF54" i="55" s="1"/>
  <c r="M72" i="55"/>
  <c r="AF72" i="55" s="1"/>
  <c r="K72" i="55"/>
  <c r="M70" i="55"/>
  <c r="AF70" i="55" s="1"/>
  <c r="K70" i="55"/>
  <c r="M75" i="55"/>
  <c r="AF75" i="55" s="1"/>
  <c r="K75" i="55"/>
  <c r="M31" i="55"/>
  <c r="AF31" i="55" s="1"/>
  <c r="K31" i="55"/>
  <c r="K10" i="55"/>
  <c r="M18" i="55"/>
  <c r="AF18" i="55" s="1"/>
  <c r="M73" i="55"/>
  <c r="AF73" i="55" s="1"/>
  <c r="K73" i="55"/>
  <c r="M26" i="55"/>
  <c r="AF26" i="55" s="1"/>
  <c r="K26" i="55"/>
  <c r="M68" i="55"/>
  <c r="AF68" i="55" s="1"/>
  <c r="K68" i="55"/>
  <c r="M63" i="55"/>
  <c r="AF63" i="55" s="1"/>
  <c r="M99" i="55"/>
  <c r="AF99" i="55" s="1"/>
  <c r="K99" i="55"/>
  <c r="M104" i="55"/>
  <c r="AF104" i="55" s="1"/>
  <c r="M127" i="55"/>
  <c r="AF127" i="55" s="1"/>
  <c r="K39" i="55"/>
  <c r="K47" i="55"/>
  <c r="M55" i="55"/>
  <c r="AF55" i="55" s="1"/>
  <c r="K59" i="55"/>
  <c r="K64" i="55"/>
  <c r="M84" i="55"/>
  <c r="AF84" i="55" s="1"/>
  <c r="K84" i="55"/>
  <c r="K34" i="55"/>
  <c r="K42" i="55"/>
  <c r="K50" i="55"/>
  <c r="K56" i="55"/>
  <c r="M91" i="55"/>
  <c r="AF91" i="55" s="1"/>
  <c r="K91" i="55"/>
  <c r="K96" i="55"/>
  <c r="K114" i="55"/>
  <c r="M76" i="55"/>
  <c r="AF76" i="55" s="1"/>
  <c r="K76" i="55"/>
  <c r="M105" i="55"/>
  <c r="AF105" i="55" s="1"/>
  <c r="K105" i="55"/>
  <c r="K83" i="55"/>
  <c r="M121" i="55"/>
  <c r="AF121" i="55" s="1"/>
  <c r="K133" i="55"/>
  <c r="M133" i="55"/>
  <c r="AF133" i="55" s="1"/>
  <c r="K145" i="55"/>
  <c r="M145" i="55"/>
  <c r="AF145" i="55" s="1"/>
  <c r="K169" i="55"/>
  <c r="M169" i="55"/>
  <c r="AF169" i="55" s="1"/>
  <c r="K109" i="55"/>
  <c r="M119" i="55"/>
  <c r="AF119" i="55" s="1"/>
  <c r="K153" i="55"/>
  <c r="M153" i="55"/>
  <c r="AF153" i="55" s="1"/>
  <c r="K92" i="55"/>
  <c r="K100" i="55"/>
  <c r="M137" i="55"/>
  <c r="AF137" i="55" s="1"/>
  <c r="M143" i="55"/>
  <c r="AF143" i="55" s="1"/>
  <c r="K177" i="55"/>
  <c r="M177" i="55"/>
  <c r="AF177" i="55" s="1"/>
  <c r="K87" i="55"/>
  <c r="K95" i="55"/>
  <c r="K103" i="55"/>
  <c r="K111" i="55"/>
  <c r="M123" i="55"/>
  <c r="AF123" i="55" s="1"/>
  <c r="M149" i="55"/>
  <c r="AF149" i="55" s="1"/>
  <c r="K149" i="55"/>
  <c r="K161" i="55"/>
  <c r="M161" i="55"/>
  <c r="AF161" i="55" s="1"/>
  <c r="K157" i="55"/>
  <c r="K165" i="55"/>
  <c r="K173" i="55"/>
  <c r="F10" i="4"/>
  <c r="I10" i="4"/>
  <c r="AE15" i="63" l="1"/>
  <c r="AJ41" i="63"/>
  <c r="AJ107" i="63"/>
  <c r="AJ36" i="63"/>
  <c r="AH18" i="63"/>
  <c r="AH51" i="63"/>
  <c r="AJ86" i="63"/>
  <c r="AJ34" i="63"/>
  <c r="AH80" i="63"/>
  <c r="AH24" i="63"/>
  <c r="AJ40" i="63"/>
  <c r="AH110" i="63"/>
  <c r="AH38" i="63"/>
  <c r="AH67" i="63"/>
  <c r="AH33" i="63"/>
  <c r="AJ67" i="63"/>
  <c r="AJ57" i="63"/>
  <c r="AJ89" i="63"/>
  <c r="AJ76" i="63"/>
  <c r="AJ104" i="63"/>
  <c r="AJ95" i="63"/>
  <c r="AJ74" i="63"/>
  <c r="AJ105" i="63"/>
  <c r="AJ101" i="63"/>
  <c r="AJ96" i="63"/>
  <c r="AJ75" i="63"/>
  <c r="AJ106" i="63"/>
  <c r="AH112" i="63"/>
  <c r="AH141" i="63"/>
  <c r="AH173" i="63"/>
  <c r="AH139" i="63"/>
  <c r="AH171" i="63"/>
  <c r="AJ131" i="63"/>
  <c r="AJ163" i="63"/>
  <c r="AH129" i="63"/>
  <c r="AH161" i="63"/>
  <c r="AH140" i="63"/>
  <c r="AH172" i="63"/>
  <c r="AJ148" i="63"/>
  <c r="AH114" i="63"/>
  <c r="AH146" i="63"/>
  <c r="AH178" i="63"/>
  <c r="AH20" i="63"/>
  <c r="AJ59" i="63"/>
  <c r="AH15" i="63"/>
  <c r="AJ50" i="63"/>
  <c r="AJ31" i="63"/>
  <c r="AJ61" i="63"/>
  <c r="AJ37" i="63"/>
  <c r="AJ46" i="63"/>
  <c r="AJ52" i="63"/>
  <c r="AH19" i="63"/>
  <c r="AJ56" i="63"/>
  <c r="AJ19" i="63"/>
  <c r="AH57" i="63"/>
  <c r="AH144" i="63"/>
  <c r="AH45" i="63"/>
  <c r="AH97" i="63"/>
  <c r="AH68" i="63"/>
  <c r="AH100" i="63"/>
  <c r="AH87" i="63"/>
  <c r="AH124" i="63"/>
  <c r="AJ173" i="63"/>
  <c r="AH85" i="63"/>
  <c r="AH152" i="63"/>
  <c r="AJ165" i="63"/>
  <c r="AH111" i="63"/>
  <c r="AH86" i="63"/>
  <c r="AJ111" i="63"/>
  <c r="AJ122" i="63"/>
  <c r="AJ154" i="63"/>
  <c r="AJ120" i="63"/>
  <c r="AJ152" i="63"/>
  <c r="AJ110" i="63"/>
  <c r="AH142" i="63"/>
  <c r="AH174" i="63"/>
  <c r="AJ142" i="63"/>
  <c r="AJ174" i="63"/>
  <c r="AJ153" i="63"/>
  <c r="AH127" i="63"/>
  <c r="AH159" i="63"/>
  <c r="AJ127" i="63"/>
  <c r="AJ159" i="63"/>
  <c r="F12" i="60"/>
  <c r="AE15" i="60" s="1"/>
  <c r="F12" i="55"/>
  <c r="AE15" i="55" s="1"/>
  <c r="D10" i="4"/>
  <c r="AG17" i="61"/>
  <c r="AG18" i="61" s="1"/>
  <c r="AG19" i="61" s="1"/>
  <c r="AG20" i="61" s="1"/>
  <c r="AG21" i="61" s="1"/>
  <c r="AG22" i="61" s="1"/>
  <c r="AG23" i="61" s="1"/>
  <c r="AG24" i="61" s="1"/>
  <c r="AG25" i="61" s="1"/>
  <c r="AG26" i="61" s="1"/>
  <c r="AG27" i="61" s="1"/>
  <c r="AG28" i="61" s="1"/>
  <c r="AG29" i="61" s="1"/>
  <c r="AG30" i="61" s="1"/>
  <c r="AG31" i="61" s="1"/>
  <c r="AG32" i="61" s="1"/>
  <c r="AG33" i="61" s="1"/>
  <c r="AG34" i="61" s="1"/>
  <c r="AG35" i="61" s="1"/>
  <c r="AG36" i="61" s="1"/>
  <c r="AG37" i="61" s="1"/>
  <c r="AG38" i="61" s="1"/>
  <c r="AG39" i="61" s="1"/>
  <c r="AG40" i="61" s="1"/>
  <c r="AG41" i="61" s="1"/>
  <c r="AG42" i="61" s="1"/>
  <c r="AG43" i="61" s="1"/>
  <c r="AG44" i="61" s="1"/>
  <c r="AG45" i="61" s="1"/>
  <c r="AG46" i="61" s="1"/>
  <c r="AG47" i="61" s="1"/>
  <c r="AG48" i="61" s="1"/>
  <c r="AG49" i="61" s="1"/>
  <c r="AG50" i="61" s="1"/>
  <c r="AG51" i="61" s="1"/>
  <c r="AG52" i="61" s="1"/>
  <c r="AG53" i="61" s="1"/>
  <c r="AG54" i="61" s="1"/>
  <c r="AG55" i="61" s="1"/>
  <c r="AG56" i="61" s="1"/>
  <c r="AG57" i="61" s="1"/>
  <c r="AG58" i="61" s="1"/>
  <c r="AG59" i="61" s="1"/>
  <c r="AG60" i="61" s="1"/>
  <c r="AG61" i="61" s="1"/>
  <c r="AG62" i="61" s="1"/>
  <c r="AG63" i="61" s="1"/>
  <c r="AG64" i="61" s="1"/>
  <c r="AG65" i="61" s="1"/>
  <c r="AG66" i="61" s="1"/>
  <c r="AG67" i="61" s="1"/>
  <c r="AG68" i="61" s="1"/>
  <c r="AG69" i="61" s="1"/>
  <c r="AG70" i="61" s="1"/>
  <c r="AG71" i="61" s="1"/>
  <c r="AG72" i="61" s="1"/>
  <c r="AG73" i="61" s="1"/>
  <c r="AG74" i="61" s="1"/>
  <c r="AG75" i="61" s="1"/>
  <c r="AG76" i="61" s="1"/>
  <c r="AG77" i="61" s="1"/>
  <c r="AG78" i="61" s="1"/>
  <c r="AG79" i="61" s="1"/>
  <c r="AG80" i="61" s="1"/>
  <c r="AG81" i="61" s="1"/>
  <c r="AG82" i="61" s="1"/>
  <c r="AG83" i="61" s="1"/>
  <c r="AG84" i="61" s="1"/>
  <c r="AG85" i="61" s="1"/>
  <c r="AG86" i="61" s="1"/>
  <c r="AG87" i="61" s="1"/>
  <c r="AG88" i="61" s="1"/>
  <c r="AG89" i="61" s="1"/>
  <c r="AG90" i="61" s="1"/>
  <c r="AG91" i="61" s="1"/>
  <c r="AG92" i="61" s="1"/>
  <c r="AG93" i="61" s="1"/>
  <c r="AG94" i="61" s="1"/>
  <c r="AG95" i="61" s="1"/>
  <c r="AG96" i="61" s="1"/>
  <c r="AG97" i="61" s="1"/>
  <c r="AG98" i="61" s="1"/>
  <c r="AG99" i="61" s="1"/>
  <c r="AG100" i="61" s="1"/>
  <c r="AG101" i="61" s="1"/>
  <c r="AG102" i="61" s="1"/>
  <c r="AG103" i="61" s="1"/>
  <c r="AG104" i="61" s="1"/>
  <c r="AG105" i="61" s="1"/>
  <c r="AG106" i="61" s="1"/>
  <c r="AG107" i="61" s="1"/>
  <c r="AG108" i="61" s="1"/>
  <c r="AG109" i="61" s="1"/>
  <c r="AG110" i="61" s="1"/>
  <c r="AG111" i="61" s="1"/>
  <c r="AG112" i="61" s="1"/>
  <c r="AG113" i="61" s="1"/>
  <c r="AG114" i="61" s="1"/>
  <c r="AG115" i="61" s="1"/>
  <c r="AG116" i="61" s="1"/>
  <c r="AG117" i="61" s="1"/>
  <c r="AG118" i="61" s="1"/>
  <c r="AG119" i="61" s="1"/>
  <c r="AG120" i="61" s="1"/>
  <c r="AG121" i="61" s="1"/>
  <c r="AG122" i="61" s="1"/>
  <c r="AG123" i="61" s="1"/>
  <c r="AG124" i="61" s="1"/>
  <c r="AG125" i="61" s="1"/>
  <c r="AG126" i="61" s="1"/>
  <c r="AG127" i="61" s="1"/>
  <c r="AG128" i="61" s="1"/>
  <c r="AG129" i="61" s="1"/>
  <c r="AG130" i="61" s="1"/>
  <c r="AG131" i="61" s="1"/>
  <c r="AG132" i="61" s="1"/>
  <c r="AG133" i="61" s="1"/>
  <c r="AG134" i="61" s="1"/>
  <c r="AG135" i="61" s="1"/>
  <c r="AG136" i="61" s="1"/>
  <c r="AG137" i="61" s="1"/>
  <c r="AG138" i="61" s="1"/>
  <c r="AG139" i="61" s="1"/>
  <c r="AG140" i="61" s="1"/>
  <c r="AG141" i="61" s="1"/>
  <c r="AG142" i="61" s="1"/>
  <c r="AG143" i="61" s="1"/>
  <c r="AG144" i="61" s="1"/>
  <c r="AG145" i="61" s="1"/>
  <c r="AG146" i="61" s="1"/>
  <c r="AG147" i="61" s="1"/>
  <c r="AG148" i="61" s="1"/>
  <c r="AG149" i="61" s="1"/>
  <c r="AG150" i="61" s="1"/>
  <c r="AG151" i="61" s="1"/>
  <c r="AG152" i="61" s="1"/>
  <c r="AG153" i="61" s="1"/>
  <c r="AG154" i="61" s="1"/>
  <c r="AG155" i="61" s="1"/>
  <c r="AG156" i="61" s="1"/>
  <c r="AG157" i="61" s="1"/>
  <c r="AG158" i="61" s="1"/>
  <c r="AG159" i="61" s="1"/>
  <c r="AG160" i="61" s="1"/>
  <c r="AG161" i="61" s="1"/>
  <c r="AG162" i="61" s="1"/>
  <c r="AG163" i="61" s="1"/>
  <c r="AG164" i="61" s="1"/>
  <c r="AG165" i="61" s="1"/>
  <c r="AG166" i="61" s="1"/>
  <c r="AG167" i="61" s="1"/>
  <c r="AG168" i="61" s="1"/>
  <c r="AG169" i="61" s="1"/>
  <c r="AG170" i="61" s="1"/>
  <c r="AG171" i="61" s="1"/>
  <c r="AG172" i="61" s="1"/>
  <c r="AG173" i="61" s="1"/>
  <c r="AG174" i="61" s="1"/>
  <c r="AG175" i="61" s="1"/>
  <c r="AG176" i="61" s="1"/>
  <c r="AG177" i="61" s="1"/>
  <c r="AG178" i="61" s="1"/>
  <c r="AG18" i="58"/>
  <c r="AG19" i="58" s="1"/>
  <c r="AG20" i="58" s="1"/>
  <c r="AG21" i="58" s="1"/>
  <c r="AG22" i="58" s="1"/>
  <c r="AG23" i="58" s="1"/>
  <c r="AG24" i="58" s="1"/>
  <c r="AG25" i="58" s="1"/>
  <c r="AG26" i="58" s="1"/>
  <c r="AG27" i="58" s="1"/>
  <c r="AG28" i="58" s="1"/>
  <c r="AG29" i="58" s="1"/>
  <c r="AG30" i="58" s="1"/>
  <c r="AG31" i="58" s="1"/>
  <c r="AG32" i="58" s="1"/>
  <c r="AG33" i="58" s="1"/>
  <c r="AG34" i="58" s="1"/>
  <c r="AG35" i="58" s="1"/>
  <c r="AG36" i="58" s="1"/>
  <c r="AG37" i="58" s="1"/>
  <c r="AG38" i="58" s="1"/>
  <c r="AG39" i="58" s="1"/>
  <c r="AG40" i="58" s="1"/>
  <c r="AG41" i="58" s="1"/>
  <c r="AG42" i="58" s="1"/>
  <c r="AG43" i="58" s="1"/>
  <c r="AG44" i="58" s="1"/>
  <c r="AG45" i="58" s="1"/>
  <c r="AG46" i="58" s="1"/>
  <c r="AG47" i="58" s="1"/>
  <c r="AG48" i="58" s="1"/>
  <c r="AG49" i="58" s="1"/>
  <c r="AG50" i="58" s="1"/>
  <c r="AG51" i="58" s="1"/>
  <c r="AG52" i="58" s="1"/>
  <c r="AG53" i="58" s="1"/>
  <c r="AG54" i="58" s="1"/>
  <c r="AG55" i="58" s="1"/>
  <c r="AG56" i="58" s="1"/>
  <c r="AG57" i="58" s="1"/>
  <c r="AG58" i="58" s="1"/>
  <c r="AG59" i="58" s="1"/>
  <c r="AG60" i="58" s="1"/>
  <c r="AG61" i="58" s="1"/>
  <c r="AG62" i="58" s="1"/>
  <c r="AG63" i="58" s="1"/>
  <c r="AG64" i="58" s="1"/>
  <c r="AG65" i="58" s="1"/>
  <c r="AG66" i="58" s="1"/>
  <c r="AG67" i="58" s="1"/>
  <c r="AG68" i="58" s="1"/>
  <c r="AG69" i="58" s="1"/>
  <c r="AG70" i="58" s="1"/>
  <c r="AG71" i="58" s="1"/>
  <c r="AG72" i="58" s="1"/>
  <c r="AG73" i="58" s="1"/>
  <c r="AG74" i="58" s="1"/>
  <c r="AG75" i="58" s="1"/>
  <c r="AG76" i="58" s="1"/>
  <c r="AG77" i="58" s="1"/>
  <c r="AG78" i="58" s="1"/>
  <c r="AG79" i="58" s="1"/>
  <c r="AG80" i="58" s="1"/>
  <c r="AG81" i="58" s="1"/>
  <c r="AG82" i="58" s="1"/>
  <c r="AG83" i="58" s="1"/>
  <c r="AG84" i="58" s="1"/>
  <c r="AG85" i="58" s="1"/>
  <c r="AG86" i="58" s="1"/>
  <c r="AG87" i="58" s="1"/>
  <c r="AG88" i="58" s="1"/>
  <c r="AG89" i="58" s="1"/>
  <c r="AG90" i="58" s="1"/>
  <c r="AG91" i="58" s="1"/>
  <c r="AG92" i="58" s="1"/>
  <c r="AG93" i="58" s="1"/>
  <c r="AG94" i="58" s="1"/>
  <c r="AG95" i="58" s="1"/>
  <c r="AG96" i="58" s="1"/>
  <c r="AG97" i="58" s="1"/>
  <c r="AG98" i="58" s="1"/>
  <c r="AG99" i="58" s="1"/>
  <c r="AG100" i="58" s="1"/>
  <c r="AG101" i="58" s="1"/>
  <c r="AG102" i="58" s="1"/>
  <c r="AG103" i="58" s="1"/>
  <c r="AG104" i="58" s="1"/>
  <c r="AG105" i="58" s="1"/>
  <c r="AG106" i="58" s="1"/>
  <c r="AG107" i="58" s="1"/>
  <c r="AG108" i="58" s="1"/>
  <c r="AG109" i="58" s="1"/>
  <c r="AG110" i="58" s="1"/>
  <c r="AG111" i="58" s="1"/>
  <c r="AG112" i="58" s="1"/>
  <c r="AG113" i="58" s="1"/>
  <c r="AG114" i="58" s="1"/>
  <c r="AG115" i="58" s="1"/>
  <c r="AG116" i="58" s="1"/>
  <c r="AG117" i="58" s="1"/>
  <c r="AG118" i="58" s="1"/>
  <c r="AG119" i="58" s="1"/>
  <c r="AG120" i="58" s="1"/>
  <c r="AG121" i="58" s="1"/>
  <c r="AG122" i="58" s="1"/>
  <c r="AG123" i="58" s="1"/>
  <c r="AG124" i="58" s="1"/>
  <c r="AG125" i="58" s="1"/>
  <c r="AG126" i="58" s="1"/>
  <c r="AG127" i="58" s="1"/>
  <c r="AG128" i="58" s="1"/>
  <c r="AG129" i="58" s="1"/>
  <c r="AG130" i="58" s="1"/>
  <c r="AG131" i="58" s="1"/>
  <c r="AG132" i="58" s="1"/>
  <c r="AG133" i="58" s="1"/>
  <c r="AG134" i="58" s="1"/>
  <c r="AG135" i="58" s="1"/>
  <c r="AG136" i="58" s="1"/>
  <c r="AG137" i="58" s="1"/>
  <c r="AG138" i="58" s="1"/>
  <c r="AG139" i="58" s="1"/>
  <c r="AG140" i="58" s="1"/>
  <c r="AG141" i="58" s="1"/>
  <c r="AG142" i="58" s="1"/>
  <c r="AG143" i="58" s="1"/>
  <c r="AG144" i="58" s="1"/>
  <c r="AG145" i="58" s="1"/>
  <c r="AG146" i="58" s="1"/>
  <c r="AG147" i="58" s="1"/>
  <c r="AG148" i="58" s="1"/>
  <c r="AG149" i="58" s="1"/>
  <c r="AG150" i="58" s="1"/>
  <c r="AG151" i="58" s="1"/>
  <c r="AG152" i="58" s="1"/>
  <c r="AG153" i="58" s="1"/>
  <c r="AG154" i="58" s="1"/>
  <c r="AG155" i="58" s="1"/>
  <c r="AG156" i="58" s="1"/>
  <c r="AG157" i="58" s="1"/>
  <c r="AG158" i="58" s="1"/>
  <c r="AG159" i="58" s="1"/>
  <c r="AG160" i="58" s="1"/>
  <c r="AG161" i="58" s="1"/>
  <c r="AG162" i="58" s="1"/>
  <c r="AG163" i="58" s="1"/>
  <c r="AG164" i="58" s="1"/>
  <c r="AG165" i="58" s="1"/>
  <c r="AG166" i="58" s="1"/>
  <c r="AG167" i="58" s="1"/>
  <c r="AG168" i="58" s="1"/>
  <c r="AG169" i="58" s="1"/>
  <c r="AG170" i="58" s="1"/>
  <c r="AG171" i="58" s="1"/>
  <c r="AG172" i="58" s="1"/>
  <c r="AG173" i="58" s="1"/>
  <c r="AG174" i="58" s="1"/>
  <c r="AG175" i="58" s="1"/>
  <c r="AG176" i="58" s="1"/>
  <c r="AG177" i="58" s="1"/>
  <c r="AG178" i="58" s="1"/>
  <c r="AG17" i="60"/>
  <c r="AG18" i="60" s="1"/>
  <c r="AG19" i="60" s="1"/>
  <c r="AG20" i="60" s="1"/>
  <c r="AG21" i="60" s="1"/>
  <c r="AG22" i="60" s="1"/>
  <c r="AG23" i="60" s="1"/>
  <c r="AG24" i="60" s="1"/>
  <c r="AG25" i="60" s="1"/>
  <c r="AG26" i="60" s="1"/>
  <c r="AG27" i="60" s="1"/>
  <c r="AG28" i="60" s="1"/>
  <c r="AG29" i="60" s="1"/>
  <c r="AG30" i="60" s="1"/>
  <c r="AG31" i="60" s="1"/>
  <c r="AG32" i="60" s="1"/>
  <c r="AG33" i="60" s="1"/>
  <c r="AG34" i="60" s="1"/>
  <c r="AG35" i="60" s="1"/>
  <c r="AG36" i="60" s="1"/>
  <c r="AG37" i="60" s="1"/>
  <c r="AG38" i="60" s="1"/>
  <c r="AG39" i="60" s="1"/>
  <c r="AG40" i="60" s="1"/>
  <c r="AG41" i="60" s="1"/>
  <c r="AG42" i="60" s="1"/>
  <c r="AG43" i="60" s="1"/>
  <c r="AG44" i="60" s="1"/>
  <c r="AG45" i="60" s="1"/>
  <c r="AG46" i="60" s="1"/>
  <c r="AG47" i="60" s="1"/>
  <c r="AG48" i="60" s="1"/>
  <c r="AG49" i="60" s="1"/>
  <c r="AG50" i="60" s="1"/>
  <c r="AG51" i="60" s="1"/>
  <c r="AG52" i="60" s="1"/>
  <c r="AG53" i="60" s="1"/>
  <c r="AG54" i="60" s="1"/>
  <c r="AG55" i="60" s="1"/>
  <c r="AG56" i="60" s="1"/>
  <c r="AG57" i="60" s="1"/>
  <c r="AG58" i="60" s="1"/>
  <c r="AG59" i="60" s="1"/>
  <c r="AG60" i="60" s="1"/>
  <c r="AG61" i="60" s="1"/>
  <c r="AG62" i="60" s="1"/>
  <c r="AG63" i="60" s="1"/>
  <c r="AG64" i="60" s="1"/>
  <c r="AG65" i="60" s="1"/>
  <c r="AG66" i="60" s="1"/>
  <c r="AG67" i="60" s="1"/>
  <c r="AG68" i="60" s="1"/>
  <c r="AG69" i="60" s="1"/>
  <c r="AG70" i="60" s="1"/>
  <c r="AG71" i="60" s="1"/>
  <c r="AG72" i="60" s="1"/>
  <c r="AG73" i="60" s="1"/>
  <c r="AG74" i="60" s="1"/>
  <c r="AG75" i="60" s="1"/>
  <c r="AG76" i="60" s="1"/>
  <c r="AG77" i="60" s="1"/>
  <c r="AG78" i="60" s="1"/>
  <c r="AG79" i="60" s="1"/>
  <c r="AG80" i="60" s="1"/>
  <c r="AG81" i="60" s="1"/>
  <c r="AG82" i="60" s="1"/>
  <c r="AG83" i="60" s="1"/>
  <c r="AG84" i="60" s="1"/>
  <c r="AG85" i="60" s="1"/>
  <c r="AG86" i="60" s="1"/>
  <c r="AG87" i="60" s="1"/>
  <c r="AG88" i="60" s="1"/>
  <c r="AG89" i="60" s="1"/>
  <c r="AG90" i="60" s="1"/>
  <c r="AG91" i="60" s="1"/>
  <c r="AG92" i="60" s="1"/>
  <c r="AG93" i="60" s="1"/>
  <c r="AG94" i="60" s="1"/>
  <c r="AG95" i="60" s="1"/>
  <c r="AG96" i="60" s="1"/>
  <c r="AG97" i="60" s="1"/>
  <c r="AG98" i="60" s="1"/>
  <c r="AG99" i="60" s="1"/>
  <c r="AG100" i="60" s="1"/>
  <c r="AG101" i="60" s="1"/>
  <c r="AG102" i="60" s="1"/>
  <c r="AG103" i="60" s="1"/>
  <c r="AG104" i="60" s="1"/>
  <c r="AG105" i="60" s="1"/>
  <c r="AG106" i="60" s="1"/>
  <c r="AG107" i="60" s="1"/>
  <c r="AG108" i="60" s="1"/>
  <c r="AG109" i="60" s="1"/>
  <c r="AG110" i="60" s="1"/>
  <c r="AG111" i="60" s="1"/>
  <c r="AG112" i="60" s="1"/>
  <c r="AG113" i="60" s="1"/>
  <c r="AG114" i="60" s="1"/>
  <c r="AG115" i="60" s="1"/>
  <c r="AG116" i="60" s="1"/>
  <c r="AG117" i="60" s="1"/>
  <c r="AG118" i="60" s="1"/>
  <c r="AG119" i="60" s="1"/>
  <c r="AG120" i="60" s="1"/>
  <c r="AG121" i="60" s="1"/>
  <c r="AG122" i="60" s="1"/>
  <c r="AG123" i="60" s="1"/>
  <c r="AG124" i="60" s="1"/>
  <c r="AG125" i="60" s="1"/>
  <c r="AG126" i="60" s="1"/>
  <c r="AG127" i="60" s="1"/>
  <c r="AG128" i="60" s="1"/>
  <c r="AG129" i="60" s="1"/>
  <c r="AG130" i="60" s="1"/>
  <c r="AG131" i="60" s="1"/>
  <c r="AG132" i="60" s="1"/>
  <c r="AG133" i="60" s="1"/>
  <c r="AG134" i="60" s="1"/>
  <c r="AG135" i="60" s="1"/>
  <c r="AG136" i="60" s="1"/>
  <c r="AG137" i="60" s="1"/>
  <c r="AG138" i="60" s="1"/>
  <c r="AG139" i="60" s="1"/>
  <c r="AG140" i="60" s="1"/>
  <c r="AG141" i="60" s="1"/>
  <c r="AG142" i="60" s="1"/>
  <c r="AG143" i="60" s="1"/>
  <c r="AG144" i="60" s="1"/>
  <c r="AG145" i="60" s="1"/>
  <c r="AG146" i="60" s="1"/>
  <c r="AG147" i="60" s="1"/>
  <c r="AG148" i="60" s="1"/>
  <c r="AG149" i="60" s="1"/>
  <c r="AG150" i="60" s="1"/>
  <c r="AG151" i="60" s="1"/>
  <c r="AG152" i="60" s="1"/>
  <c r="AG153" i="60" s="1"/>
  <c r="AG154" i="60" s="1"/>
  <c r="AG155" i="60" s="1"/>
  <c r="AG156" i="60" s="1"/>
  <c r="AG157" i="60" s="1"/>
  <c r="AG158" i="60" s="1"/>
  <c r="AG159" i="60" s="1"/>
  <c r="AG160" i="60" s="1"/>
  <c r="AG161" i="60" s="1"/>
  <c r="AG162" i="60" s="1"/>
  <c r="AG163" i="60" s="1"/>
  <c r="AG164" i="60" s="1"/>
  <c r="AG165" i="60" s="1"/>
  <c r="AG166" i="60" s="1"/>
  <c r="AG167" i="60" s="1"/>
  <c r="AG168" i="60" s="1"/>
  <c r="AG169" i="60" s="1"/>
  <c r="AG170" i="60" s="1"/>
  <c r="AG171" i="60" s="1"/>
  <c r="AG172" i="60" s="1"/>
  <c r="AG173" i="60" s="1"/>
  <c r="AG174" i="60" s="1"/>
  <c r="AG175" i="60" s="1"/>
  <c r="AG176" i="60" s="1"/>
  <c r="AG177" i="60" s="1"/>
  <c r="AG178" i="60" s="1"/>
  <c r="AG21" i="56"/>
  <c r="AG22" i="56" s="1"/>
  <c r="AG23" i="56" s="1"/>
  <c r="AG24" i="56" s="1"/>
  <c r="AG25" i="56" s="1"/>
  <c r="AG26" i="56" s="1"/>
  <c r="AG27" i="56" s="1"/>
  <c r="AG28" i="56" s="1"/>
  <c r="AG29" i="56" s="1"/>
  <c r="AG30" i="56" s="1"/>
  <c r="AG31" i="56" s="1"/>
  <c r="AG32" i="56" s="1"/>
  <c r="AG33" i="56" s="1"/>
  <c r="AG34" i="56" s="1"/>
  <c r="AG35" i="56" s="1"/>
  <c r="AG36" i="56" s="1"/>
  <c r="AG37" i="56" s="1"/>
  <c r="AG38" i="56" s="1"/>
  <c r="AG39" i="56" s="1"/>
  <c r="AG40" i="56" s="1"/>
  <c r="AG41" i="56" s="1"/>
  <c r="AG42" i="56" s="1"/>
  <c r="AG43" i="56" s="1"/>
  <c r="AG44" i="56" s="1"/>
  <c r="AG45" i="56" s="1"/>
  <c r="AG46" i="56" s="1"/>
  <c r="AG47" i="56" s="1"/>
  <c r="AG48" i="56" s="1"/>
  <c r="AG49" i="56" s="1"/>
  <c r="AG50" i="56" s="1"/>
  <c r="AG51" i="56" s="1"/>
  <c r="AG52" i="56" s="1"/>
  <c r="AG53" i="56" s="1"/>
  <c r="AG54" i="56" s="1"/>
  <c r="AG55" i="56" s="1"/>
  <c r="AG56" i="56" s="1"/>
  <c r="AG57" i="56" s="1"/>
  <c r="AG58" i="56" s="1"/>
  <c r="AG59" i="56" s="1"/>
  <c r="AG60" i="56" s="1"/>
  <c r="AG61" i="56" s="1"/>
  <c r="AG62" i="56" s="1"/>
  <c r="AG63" i="56" s="1"/>
  <c r="AG64" i="56" s="1"/>
  <c r="AG65" i="56" s="1"/>
  <c r="AG66" i="56" s="1"/>
  <c r="AG67" i="56" s="1"/>
  <c r="AG68" i="56" s="1"/>
  <c r="AG69" i="56" s="1"/>
  <c r="AG70" i="56" s="1"/>
  <c r="AG71" i="56" s="1"/>
  <c r="AG72" i="56" s="1"/>
  <c r="AG73" i="56" s="1"/>
  <c r="AG74" i="56" s="1"/>
  <c r="AG75" i="56" s="1"/>
  <c r="AG76" i="56" s="1"/>
  <c r="AG77" i="56" s="1"/>
  <c r="AG78" i="56" s="1"/>
  <c r="AG79" i="56" s="1"/>
  <c r="AG80" i="56" s="1"/>
  <c r="AG81" i="56" s="1"/>
  <c r="AG82" i="56" s="1"/>
  <c r="AG83" i="56" s="1"/>
  <c r="AG84" i="56" s="1"/>
  <c r="AG85" i="56" s="1"/>
  <c r="AG86" i="56" s="1"/>
  <c r="AG87" i="56" s="1"/>
  <c r="AG88" i="56" s="1"/>
  <c r="AG89" i="56" s="1"/>
  <c r="AG90" i="56" s="1"/>
  <c r="AG91" i="56" s="1"/>
  <c r="AG92" i="56" s="1"/>
  <c r="AG93" i="56" s="1"/>
  <c r="AG94" i="56" s="1"/>
  <c r="AG95" i="56" s="1"/>
  <c r="AG96" i="56" s="1"/>
  <c r="AG97" i="56" s="1"/>
  <c r="AG98" i="56" s="1"/>
  <c r="AG99" i="56" s="1"/>
  <c r="AG100" i="56" s="1"/>
  <c r="AG101" i="56" s="1"/>
  <c r="AG102" i="56" s="1"/>
  <c r="AG103" i="56" s="1"/>
  <c r="AG104" i="56" s="1"/>
  <c r="AG105" i="56" s="1"/>
  <c r="AG106" i="56" s="1"/>
  <c r="AG107" i="56" s="1"/>
  <c r="AG108" i="56" s="1"/>
  <c r="AG109" i="56" s="1"/>
  <c r="AG110" i="56" s="1"/>
  <c r="AG111" i="56" s="1"/>
  <c r="AG112" i="56" s="1"/>
  <c r="AG113" i="56" s="1"/>
  <c r="AG114" i="56" s="1"/>
  <c r="AG115" i="56" s="1"/>
  <c r="AG116" i="56" s="1"/>
  <c r="AG117" i="56" s="1"/>
  <c r="AG118" i="56" s="1"/>
  <c r="AG119" i="56" s="1"/>
  <c r="AG120" i="56" s="1"/>
  <c r="AG121" i="56" s="1"/>
  <c r="AG122" i="56" s="1"/>
  <c r="AG123" i="56" s="1"/>
  <c r="AG124" i="56" s="1"/>
  <c r="AG125" i="56" s="1"/>
  <c r="AG126" i="56" s="1"/>
  <c r="AG127" i="56" s="1"/>
  <c r="AG128" i="56" s="1"/>
  <c r="AG129" i="56" s="1"/>
  <c r="AG130" i="56" s="1"/>
  <c r="AG131" i="56" s="1"/>
  <c r="AG132" i="56" s="1"/>
  <c r="AG133" i="56" s="1"/>
  <c r="AG134" i="56" s="1"/>
  <c r="AG135" i="56" s="1"/>
  <c r="AG136" i="56" s="1"/>
  <c r="AG137" i="56" s="1"/>
  <c r="AG138" i="56" s="1"/>
  <c r="AG139" i="56" s="1"/>
  <c r="AG140" i="56" s="1"/>
  <c r="AG141" i="56" s="1"/>
  <c r="AG142" i="56" s="1"/>
  <c r="AG143" i="56" s="1"/>
  <c r="AG144" i="56" s="1"/>
  <c r="AG145" i="56" s="1"/>
  <c r="AG146" i="56" s="1"/>
  <c r="AG147" i="56" s="1"/>
  <c r="AG148" i="56" s="1"/>
  <c r="AG149" i="56" s="1"/>
  <c r="AG150" i="56" s="1"/>
  <c r="AG151" i="56" s="1"/>
  <c r="AG152" i="56" s="1"/>
  <c r="AG153" i="56" s="1"/>
  <c r="AG154" i="56" s="1"/>
  <c r="AG155" i="56" s="1"/>
  <c r="AG156" i="56" s="1"/>
  <c r="AG157" i="56" s="1"/>
  <c r="AG158" i="56" s="1"/>
  <c r="AG159" i="56" s="1"/>
  <c r="AG160" i="56" s="1"/>
  <c r="AG161" i="56" s="1"/>
  <c r="AG162" i="56" s="1"/>
  <c r="AG163" i="56" s="1"/>
  <c r="AG164" i="56" s="1"/>
  <c r="AG165" i="56" s="1"/>
  <c r="AG166" i="56" s="1"/>
  <c r="AG167" i="56" s="1"/>
  <c r="AG168" i="56" s="1"/>
  <c r="AG169" i="56" s="1"/>
  <c r="AG170" i="56" s="1"/>
  <c r="AG171" i="56" s="1"/>
  <c r="AG172" i="56" s="1"/>
  <c r="AG173" i="56" s="1"/>
  <c r="AG174" i="56" s="1"/>
  <c r="AG175" i="56" s="1"/>
  <c r="AG176" i="56" s="1"/>
  <c r="AG177" i="56" s="1"/>
  <c r="AG178" i="56" s="1"/>
  <c r="F12" i="61"/>
  <c r="AE15" i="61" s="1"/>
  <c r="AF179" i="61"/>
  <c r="M182" i="61" s="1"/>
  <c r="L15" i="55"/>
  <c r="AF179" i="58"/>
  <c r="M182" i="58" s="1"/>
  <c r="M179" i="56"/>
  <c r="M13" i="56" s="1"/>
  <c r="AF179" i="56"/>
  <c r="M182" i="56" s="1"/>
  <c r="AF179" i="60"/>
  <c r="M182" i="60" s="1"/>
  <c r="M179" i="63"/>
  <c r="M13" i="63" s="1"/>
  <c r="AF179" i="63"/>
  <c r="M182" i="63" s="1"/>
  <c r="AG16" i="63"/>
  <c r="AG17" i="63" s="1"/>
  <c r="AG18" i="63" s="1"/>
  <c r="AG19" i="63" s="1"/>
  <c r="AG20" i="63" s="1"/>
  <c r="AG21" i="63" s="1"/>
  <c r="AG22" i="63" s="1"/>
  <c r="AG23" i="63" s="1"/>
  <c r="AG24" i="63" s="1"/>
  <c r="AG25" i="63" s="1"/>
  <c r="AG26" i="63" s="1"/>
  <c r="AG27" i="63" s="1"/>
  <c r="AG28" i="63" s="1"/>
  <c r="AG29" i="63" s="1"/>
  <c r="AG30" i="63" s="1"/>
  <c r="AG31" i="63" s="1"/>
  <c r="AG32" i="63" s="1"/>
  <c r="AG33" i="63" s="1"/>
  <c r="AG34" i="63" s="1"/>
  <c r="AG35" i="63" s="1"/>
  <c r="AG36" i="63" s="1"/>
  <c r="AG37" i="63" s="1"/>
  <c r="AG38" i="63" s="1"/>
  <c r="AG39" i="63" s="1"/>
  <c r="AG40" i="63" s="1"/>
  <c r="AG41" i="63" s="1"/>
  <c r="AG42" i="63" s="1"/>
  <c r="AG43" i="63" s="1"/>
  <c r="AG44" i="63" s="1"/>
  <c r="AG45" i="63" s="1"/>
  <c r="AG46" i="63" s="1"/>
  <c r="AG47" i="63" s="1"/>
  <c r="AG48" i="63" s="1"/>
  <c r="AG49" i="63" s="1"/>
  <c r="AG50" i="63" s="1"/>
  <c r="AG51" i="63" s="1"/>
  <c r="AG52" i="63" s="1"/>
  <c r="AG53" i="63" s="1"/>
  <c r="AG54" i="63" s="1"/>
  <c r="AG55" i="63" s="1"/>
  <c r="AG56" i="63" s="1"/>
  <c r="AG57" i="63" s="1"/>
  <c r="AG58" i="63" s="1"/>
  <c r="AG59" i="63" s="1"/>
  <c r="AG60" i="63" s="1"/>
  <c r="AG61" i="63" s="1"/>
  <c r="AG62" i="63" s="1"/>
  <c r="AG63" i="63" s="1"/>
  <c r="AG64" i="63" s="1"/>
  <c r="AG65" i="63" s="1"/>
  <c r="AG66" i="63" s="1"/>
  <c r="AG67" i="63" s="1"/>
  <c r="AG68" i="63" s="1"/>
  <c r="AG69" i="63" s="1"/>
  <c r="AG70" i="63" s="1"/>
  <c r="AG71" i="63" s="1"/>
  <c r="AG72" i="63" s="1"/>
  <c r="AG73" i="63" s="1"/>
  <c r="AG74" i="63" s="1"/>
  <c r="AG75" i="63" s="1"/>
  <c r="AG76" i="63" s="1"/>
  <c r="AG77" i="63" s="1"/>
  <c r="AG78" i="63" s="1"/>
  <c r="AG79" i="63" s="1"/>
  <c r="AG80" i="63" s="1"/>
  <c r="AG81" i="63" s="1"/>
  <c r="AG82" i="63" s="1"/>
  <c r="AG83" i="63" s="1"/>
  <c r="AG84" i="63" s="1"/>
  <c r="AG85" i="63" s="1"/>
  <c r="AG86" i="63" s="1"/>
  <c r="AG87" i="63" s="1"/>
  <c r="AG88" i="63" s="1"/>
  <c r="AG89" i="63" s="1"/>
  <c r="AG90" i="63" s="1"/>
  <c r="AG91" i="63" s="1"/>
  <c r="AG92" i="63" s="1"/>
  <c r="AG93" i="63" s="1"/>
  <c r="AG94" i="63" s="1"/>
  <c r="AG95" i="63" s="1"/>
  <c r="AG96" i="63" s="1"/>
  <c r="AG97" i="63" s="1"/>
  <c r="AG98" i="63" s="1"/>
  <c r="AG99" i="63" s="1"/>
  <c r="AG100" i="63" s="1"/>
  <c r="AG101" i="63" s="1"/>
  <c r="AG102" i="63" s="1"/>
  <c r="AG103" i="63" s="1"/>
  <c r="AG104" i="63" s="1"/>
  <c r="AG105" i="63" s="1"/>
  <c r="AG106" i="63" s="1"/>
  <c r="AG107" i="63" s="1"/>
  <c r="AG108" i="63" s="1"/>
  <c r="AG109" i="63" s="1"/>
  <c r="AG110" i="63" s="1"/>
  <c r="AG111" i="63" s="1"/>
  <c r="AG112" i="63" s="1"/>
  <c r="AG113" i="63" s="1"/>
  <c r="AG114" i="63" s="1"/>
  <c r="AG115" i="63" s="1"/>
  <c r="AG116" i="63" s="1"/>
  <c r="AG117" i="63" s="1"/>
  <c r="AG118" i="63" s="1"/>
  <c r="AG119" i="63" s="1"/>
  <c r="AG120" i="63" s="1"/>
  <c r="AG121" i="63" s="1"/>
  <c r="AG122" i="63" s="1"/>
  <c r="AG123" i="63" s="1"/>
  <c r="AG124" i="63" s="1"/>
  <c r="AG125" i="63" s="1"/>
  <c r="AG126" i="63" s="1"/>
  <c r="AG127" i="63" s="1"/>
  <c r="AG128" i="63" s="1"/>
  <c r="AG129" i="63" s="1"/>
  <c r="AG130" i="63" s="1"/>
  <c r="AG131" i="63" s="1"/>
  <c r="AG132" i="63" s="1"/>
  <c r="AG133" i="63" s="1"/>
  <c r="AG134" i="63" s="1"/>
  <c r="AG135" i="63" s="1"/>
  <c r="AG136" i="63" s="1"/>
  <c r="AG137" i="63" s="1"/>
  <c r="AG138" i="63" s="1"/>
  <c r="AG139" i="63" s="1"/>
  <c r="AG140" i="63" s="1"/>
  <c r="AG141" i="63" s="1"/>
  <c r="AG142" i="63" s="1"/>
  <c r="AG143" i="63" s="1"/>
  <c r="AG144" i="63" s="1"/>
  <c r="AG145" i="63" s="1"/>
  <c r="AG146" i="63" s="1"/>
  <c r="AG147" i="63" s="1"/>
  <c r="AG148" i="63" s="1"/>
  <c r="AG149" i="63" s="1"/>
  <c r="AG150" i="63" s="1"/>
  <c r="AG151" i="63" s="1"/>
  <c r="AG152" i="63" s="1"/>
  <c r="AG153" i="63" s="1"/>
  <c r="AG154" i="63" s="1"/>
  <c r="AG155" i="63" s="1"/>
  <c r="AG156" i="63" s="1"/>
  <c r="AG157" i="63" s="1"/>
  <c r="AG158" i="63" s="1"/>
  <c r="AG159" i="63" s="1"/>
  <c r="AG160" i="63" s="1"/>
  <c r="AG161" i="63" s="1"/>
  <c r="AG162" i="63" s="1"/>
  <c r="AG163" i="63" s="1"/>
  <c r="AG164" i="63" s="1"/>
  <c r="AG165" i="63" s="1"/>
  <c r="AG166" i="63" s="1"/>
  <c r="AG167" i="63" s="1"/>
  <c r="AG168" i="63" s="1"/>
  <c r="AG169" i="63" s="1"/>
  <c r="AG170" i="63" s="1"/>
  <c r="AG171" i="63" s="1"/>
  <c r="AG172" i="63" s="1"/>
  <c r="AG173" i="63" s="1"/>
  <c r="AG174" i="63" s="1"/>
  <c r="AG175" i="63" s="1"/>
  <c r="AG176" i="63" s="1"/>
  <c r="AG177" i="63" s="1"/>
  <c r="AG178" i="63" s="1"/>
  <c r="L15" i="63"/>
  <c r="J15" i="63" s="1"/>
  <c r="K15" i="63" s="1"/>
  <c r="F12" i="62"/>
  <c r="AF179" i="62"/>
  <c r="M182" i="62" s="1"/>
  <c r="AG16" i="62"/>
  <c r="AG17" i="62" s="1"/>
  <c r="AG18" i="62" s="1"/>
  <c r="AG19" i="62" s="1"/>
  <c r="AG20" i="62" s="1"/>
  <c r="AG21" i="62" s="1"/>
  <c r="AG22" i="62" s="1"/>
  <c r="AG23" i="62" s="1"/>
  <c r="AG24" i="62" s="1"/>
  <c r="AG25" i="62" s="1"/>
  <c r="AG26" i="62" s="1"/>
  <c r="AG27" i="62" s="1"/>
  <c r="AG28" i="62" s="1"/>
  <c r="AG29" i="62" s="1"/>
  <c r="AG30" i="62" s="1"/>
  <c r="AG31" i="62" s="1"/>
  <c r="AG32" i="62" s="1"/>
  <c r="AG33" i="62" s="1"/>
  <c r="AG34" i="62" s="1"/>
  <c r="AG35" i="62" s="1"/>
  <c r="AG36" i="62" s="1"/>
  <c r="AG37" i="62" s="1"/>
  <c r="AG38" i="62" s="1"/>
  <c r="AG39" i="62" s="1"/>
  <c r="AG40" i="62" s="1"/>
  <c r="AG41" i="62" s="1"/>
  <c r="AG42" i="62" s="1"/>
  <c r="AG43" i="62" s="1"/>
  <c r="AG44" i="62" s="1"/>
  <c r="AG45" i="62" s="1"/>
  <c r="AG46" i="62" s="1"/>
  <c r="AG47" i="62" s="1"/>
  <c r="AG48" i="62" s="1"/>
  <c r="AG49" i="62" s="1"/>
  <c r="AG50" i="62" s="1"/>
  <c r="AG51" i="62" s="1"/>
  <c r="AG52" i="62" s="1"/>
  <c r="AG53" i="62" s="1"/>
  <c r="AG54" i="62" s="1"/>
  <c r="AG55" i="62" s="1"/>
  <c r="AG56" i="62" s="1"/>
  <c r="AG57" i="62" s="1"/>
  <c r="AG58" i="62" s="1"/>
  <c r="AG59" i="62" s="1"/>
  <c r="AG60" i="62" s="1"/>
  <c r="AG61" i="62" s="1"/>
  <c r="AG62" i="62" s="1"/>
  <c r="AG63" i="62" s="1"/>
  <c r="AG64" i="62" s="1"/>
  <c r="AG65" i="62" s="1"/>
  <c r="AG66" i="62" s="1"/>
  <c r="AG67" i="62" s="1"/>
  <c r="AG68" i="62" s="1"/>
  <c r="AG69" i="62" s="1"/>
  <c r="AG70" i="62" s="1"/>
  <c r="AG71" i="62" s="1"/>
  <c r="AG72" i="62" s="1"/>
  <c r="AG73" i="62" s="1"/>
  <c r="AG74" i="62" s="1"/>
  <c r="AG75" i="62" s="1"/>
  <c r="AG76" i="62" s="1"/>
  <c r="AG77" i="62" s="1"/>
  <c r="AG78" i="62" s="1"/>
  <c r="AG79" i="62" s="1"/>
  <c r="AG80" i="62" s="1"/>
  <c r="AG81" i="62" s="1"/>
  <c r="AG82" i="62" s="1"/>
  <c r="AG83" i="62" s="1"/>
  <c r="AG84" i="62" s="1"/>
  <c r="AG85" i="62" s="1"/>
  <c r="AG86" i="62" s="1"/>
  <c r="AG87" i="62" s="1"/>
  <c r="AG88" i="62" s="1"/>
  <c r="AG89" i="62" s="1"/>
  <c r="AG90" i="62" s="1"/>
  <c r="AG91" i="62" s="1"/>
  <c r="AG92" i="62" s="1"/>
  <c r="AG93" i="62" s="1"/>
  <c r="AG94" i="62" s="1"/>
  <c r="AG95" i="62" s="1"/>
  <c r="AG96" i="62" s="1"/>
  <c r="AG97" i="62" s="1"/>
  <c r="AG98" i="62" s="1"/>
  <c r="AG99" i="62" s="1"/>
  <c r="AG100" i="62" s="1"/>
  <c r="AG101" i="62" s="1"/>
  <c r="AG102" i="62" s="1"/>
  <c r="AG103" i="62" s="1"/>
  <c r="AG104" i="62" s="1"/>
  <c r="AG105" i="62" s="1"/>
  <c r="AG106" i="62" s="1"/>
  <c r="AG107" i="62" s="1"/>
  <c r="AG108" i="62" s="1"/>
  <c r="AG109" i="62" s="1"/>
  <c r="AG110" i="62" s="1"/>
  <c r="AG111" i="62" s="1"/>
  <c r="AG112" i="62" s="1"/>
  <c r="AG113" i="62" s="1"/>
  <c r="AG114" i="62" s="1"/>
  <c r="AG115" i="62" s="1"/>
  <c r="AG116" i="62" s="1"/>
  <c r="AG117" i="62" s="1"/>
  <c r="AG118" i="62" s="1"/>
  <c r="AG119" i="62" s="1"/>
  <c r="AG120" i="62" s="1"/>
  <c r="AG121" i="62" s="1"/>
  <c r="AG122" i="62" s="1"/>
  <c r="AG123" i="62" s="1"/>
  <c r="AG124" i="62" s="1"/>
  <c r="AG125" i="62" s="1"/>
  <c r="AG126" i="62" s="1"/>
  <c r="AG127" i="62" s="1"/>
  <c r="AG128" i="62" s="1"/>
  <c r="AG129" i="62" s="1"/>
  <c r="AG130" i="62" s="1"/>
  <c r="AG131" i="62" s="1"/>
  <c r="AG132" i="62" s="1"/>
  <c r="AG133" i="62" s="1"/>
  <c r="AG134" i="62" s="1"/>
  <c r="AG135" i="62" s="1"/>
  <c r="AG136" i="62" s="1"/>
  <c r="AG137" i="62" s="1"/>
  <c r="AG138" i="62" s="1"/>
  <c r="AG139" i="62" s="1"/>
  <c r="AG140" i="62" s="1"/>
  <c r="AG141" i="62" s="1"/>
  <c r="AG142" i="62" s="1"/>
  <c r="AG143" i="62" s="1"/>
  <c r="AG144" i="62" s="1"/>
  <c r="AG145" i="62" s="1"/>
  <c r="AG146" i="62" s="1"/>
  <c r="AG147" i="62" s="1"/>
  <c r="AG148" i="62" s="1"/>
  <c r="AG149" i="62" s="1"/>
  <c r="AG150" i="62" s="1"/>
  <c r="AG151" i="62" s="1"/>
  <c r="AG152" i="62" s="1"/>
  <c r="AG153" i="62" s="1"/>
  <c r="AG154" i="62" s="1"/>
  <c r="AG155" i="62" s="1"/>
  <c r="AG156" i="62" s="1"/>
  <c r="AG157" i="62" s="1"/>
  <c r="AG158" i="62" s="1"/>
  <c r="AG159" i="62" s="1"/>
  <c r="AG160" i="62" s="1"/>
  <c r="AG161" i="62" s="1"/>
  <c r="AG162" i="62" s="1"/>
  <c r="AG163" i="62" s="1"/>
  <c r="AG164" i="62" s="1"/>
  <c r="AG165" i="62" s="1"/>
  <c r="AG166" i="62" s="1"/>
  <c r="AG167" i="62" s="1"/>
  <c r="AG168" i="62" s="1"/>
  <c r="AG169" i="62" s="1"/>
  <c r="AG170" i="62" s="1"/>
  <c r="AG171" i="62" s="1"/>
  <c r="AG172" i="62" s="1"/>
  <c r="AG173" i="62" s="1"/>
  <c r="AG174" i="62" s="1"/>
  <c r="AG175" i="62" s="1"/>
  <c r="AG176" i="62" s="1"/>
  <c r="AG177" i="62" s="1"/>
  <c r="AG178" i="62" s="1"/>
  <c r="M179" i="62"/>
  <c r="M13" i="62" s="1"/>
  <c r="M179" i="61"/>
  <c r="M13" i="61" s="1"/>
  <c r="L15" i="60"/>
  <c r="M179" i="60"/>
  <c r="M13" i="60" s="1"/>
  <c r="M179" i="59"/>
  <c r="M13" i="59" s="1"/>
  <c r="F12" i="59"/>
  <c r="AE15" i="59" s="1"/>
  <c r="K10" i="59"/>
  <c r="AF179" i="59"/>
  <c r="M182" i="59" s="1"/>
  <c r="AG16" i="59"/>
  <c r="AG17" i="59" s="1"/>
  <c r="AG18" i="59" s="1"/>
  <c r="AG19" i="59" s="1"/>
  <c r="AG20" i="59" s="1"/>
  <c r="AG21" i="59" s="1"/>
  <c r="AG22" i="59" s="1"/>
  <c r="AG23" i="59" s="1"/>
  <c r="AG24" i="59" s="1"/>
  <c r="AG25" i="59" s="1"/>
  <c r="AG26" i="59" s="1"/>
  <c r="AG27" i="59" s="1"/>
  <c r="AG28" i="59" s="1"/>
  <c r="AG29" i="59" s="1"/>
  <c r="AG30" i="59" s="1"/>
  <c r="AG31" i="59" s="1"/>
  <c r="AG32" i="59" s="1"/>
  <c r="AG33" i="59" s="1"/>
  <c r="AG34" i="59" s="1"/>
  <c r="AG35" i="59" s="1"/>
  <c r="AG36" i="59" s="1"/>
  <c r="AG37" i="59" s="1"/>
  <c r="AG38" i="59" s="1"/>
  <c r="AG39" i="59" s="1"/>
  <c r="AG40" i="59" s="1"/>
  <c r="AG41" i="59" s="1"/>
  <c r="AG42" i="59" s="1"/>
  <c r="AG43" i="59" s="1"/>
  <c r="AG44" i="59" s="1"/>
  <c r="AG45" i="59" s="1"/>
  <c r="AG46" i="59" s="1"/>
  <c r="AG47" i="59" s="1"/>
  <c r="AG48" i="59" s="1"/>
  <c r="AG49" i="59" s="1"/>
  <c r="AG50" i="59" s="1"/>
  <c r="AG51" i="59" s="1"/>
  <c r="AG52" i="59" s="1"/>
  <c r="AG53" i="59" s="1"/>
  <c r="AG54" i="59" s="1"/>
  <c r="AG55" i="59" s="1"/>
  <c r="AG56" i="59" s="1"/>
  <c r="AG57" i="59" s="1"/>
  <c r="AG58" i="59" s="1"/>
  <c r="AG59" i="59" s="1"/>
  <c r="AG60" i="59" s="1"/>
  <c r="AG61" i="59" s="1"/>
  <c r="AG62" i="59" s="1"/>
  <c r="AG63" i="59" s="1"/>
  <c r="AG64" i="59" s="1"/>
  <c r="AG65" i="59" s="1"/>
  <c r="AG66" i="59" s="1"/>
  <c r="AG67" i="59" s="1"/>
  <c r="AG68" i="59" s="1"/>
  <c r="AG69" i="59" s="1"/>
  <c r="AG70" i="59" s="1"/>
  <c r="AG71" i="59" s="1"/>
  <c r="AG72" i="59" s="1"/>
  <c r="AG73" i="59" s="1"/>
  <c r="AG74" i="59" s="1"/>
  <c r="AG75" i="59" s="1"/>
  <c r="AG76" i="59" s="1"/>
  <c r="AG77" i="59" s="1"/>
  <c r="AG78" i="59" s="1"/>
  <c r="AG79" i="59" s="1"/>
  <c r="AG80" i="59" s="1"/>
  <c r="AG81" i="59" s="1"/>
  <c r="AG82" i="59" s="1"/>
  <c r="AG83" i="59" s="1"/>
  <c r="AG84" i="59" s="1"/>
  <c r="AG85" i="59" s="1"/>
  <c r="AG86" i="59" s="1"/>
  <c r="AG87" i="59" s="1"/>
  <c r="AG88" i="59" s="1"/>
  <c r="AG89" i="59" s="1"/>
  <c r="AG90" i="59" s="1"/>
  <c r="AG91" i="59" s="1"/>
  <c r="AG92" i="59" s="1"/>
  <c r="AG93" i="59" s="1"/>
  <c r="AG94" i="59" s="1"/>
  <c r="AG95" i="59" s="1"/>
  <c r="AG96" i="59" s="1"/>
  <c r="AG97" i="59" s="1"/>
  <c r="AG98" i="59" s="1"/>
  <c r="AG99" i="59" s="1"/>
  <c r="AG100" i="59" s="1"/>
  <c r="AG101" i="59" s="1"/>
  <c r="AG102" i="59" s="1"/>
  <c r="AG103" i="59" s="1"/>
  <c r="AG104" i="59" s="1"/>
  <c r="AG105" i="59" s="1"/>
  <c r="AG106" i="59" s="1"/>
  <c r="AG107" i="59" s="1"/>
  <c r="AG108" i="59" s="1"/>
  <c r="AG109" i="59" s="1"/>
  <c r="AG110" i="59" s="1"/>
  <c r="AG111" i="59" s="1"/>
  <c r="AG112" i="59" s="1"/>
  <c r="AG113" i="59" s="1"/>
  <c r="AG114" i="59" s="1"/>
  <c r="AG115" i="59" s="1"/>
  <c r="AG116" i="59" s="1"/>
  <c r="AG117" i="59" s="1"/>
  <c r="AG118" i="59" s="1"/>
  <c r="AG119" i="59" s="1"/>
  <c r="AG120" i="59" s="1"/>
  <c r="AG121" i="59" s="1"/>
  <c r="AG122" i="59" s="1"/>
  <c r="AG123" i="59" s="1"/>
  <c r="AG124" i="59" s="1"/>
  <c r="AG125" i="59" s="1"/>
  <c r="AG126" i="59" s="1"/>
  <c r="AG127" i="59" s="1"/>
  <c r="AG128" i="59" s="1"/>
  <c r="AG129" i="59" s="1"/>
  <c r="AG130" i="59" s="1"/>
  <c r="AG131" i="59" s="1"/>
  <c r="AG132" i="59" s="1"/>
  <c r="AG133" i="59" s="1"/>
  <c r="AG134" i="59" s="1"/>
  <c r="AG135" i="59" s="1"/>
  <c r="AG136" i="59" s="1"/>
  <c r="AG137" i="59" s="1"/>
  <c r="AG138" i="59" s="1"/>
  <c r="AG139" i="59" s="1"/>
  <c r="AG140" i="59" s="1"/>
  <c r="AG141" i="59" s="1"/>
  <c r="AG142" i="59" s="1"/>
  <c r="AG143" i="59" s="1"/>
  <c r="AG144" i="59" s="1"/>
  <c r="AG145" i="59" s="1"/>
  <c r="AG146" i="59" s="1"/>
  <c r="AG147" i="59" s="1"/>
  <c r="AG148" i="59" s="1"/>
  <c r="AG149" i="59" s="1"/>
  <c r="AG150" i="59" s="1"/>
  <c r="AG151" i="59" s="1"/>
  <c r="AG152" i="59" s="1"/>
  <c r="AG153" i="59" s="1"/>
  <c r="AG154" i="59" s="1"/>
  <c r="AG155" i="59" s="1"/>
  <c r="AG156" i="59" s="1"/>
  <c r="AG157" i="59" s="1"/>
  <c r="AG158" i="59" s="1"/>
  <c r="AG159" i="59" s="1"/>
  <c r="AG160" i="59" s="1"/>
  <c r="AG161" i="59" s="1"/>
  <c r="AG162" i="59" s="1"/>
  <c r="AG163" i="59" s="1"/>
  <c r="AG164" i="59" s="1"/>
  <c r="AG165" i="59" s="1"/>
  <c r="AG166" i="59" s="1"/>
  <c r="AG167" i="59" s="1"/>
  <c r="AG168" i="59" s="1"/>
  <c r="AG169" i="59" s="1"/>
  <c r="AG170" i="59" s="1"/>
  <c r="AG171" i="59" s="1"/>
  <c r="AG172" i="59" s="1"/>
  <c r="AG173" i="59" s="1"/>
  <c r="AG174" i="59" s="1"/>
  <c r="AG175" i="59" s="1"/>
  <c r="AG176" i="59" s="1"/>
  <c r="AG177" i="59" s="1"/>
  <c r="AG178" i="59" s="1"/>
  <c r="AH178" i="58"/>
  <c r="AJ175" i="58"/>
  <c r="AH170" i="58"/>
  <c r="AJ167" i="58"/>
  <c r="AH162" i="58"/>
  <c r="AJ159" i="58"/>
  <c r="AH154" i="58"/>
  <c r="AJ151" i="58"/>
  <c r="AH146" i="58"/>
  <c r="AJ143" i="58"/>
  <c r="AH138" i="58"/>
  <c r="AJ135" i="58"/>
  <c r="AH130" i="58"/>
  <c r="AJ127" i="58"/>
  <c r="AH122" i="58"/>
  <c r="AJ119" i="58"/>
  <c r="AH114" i="58"/>
  <c r="AH175" i="58"/>
  <c r="AJ172" i="58"/>
  <c r="AH167" i="58"/>
  <c r="AJ164" i="58"/>
  <c r="AH159" i="58"/>
  <c r="AJ156" i="58"/>
  <c r="AH151" i="58"/>
  <c r="AJ148" i="58"/>
  <c r="AH143" i="58"/>
  <c r="AJ140" i="58"/>
  <c r="AH135" i="58"/>
  <c r="AJ132" i="58"/>
  <c r="AH127" i="58"/>
  <c r="AJ124" i="58"/>
  <c r="AJ177" i="58"/>
  <c r="AH172" i="58"/>
  <c r="AJ169" i="58"/>
  <c r="AH164" i="58"/>
  <c r="AJ161" i="58"/>
  <c r="AH156" i="58"/>
  <c r="AJ153" i="58"/>
  <c r="AH148" i="58"/>
  <c r="AJ145" i="58"/>
  <c r="AH140" i="58"/>
  <c r="AJ137" i="58"/>
  <c r="AH132" i="58"/>
  <c r="AJ129" i="58"/>
  <c r="AH124" i="58"/>
  <c r="AH177" i="58"/>
  <c r="AJ174" i="58"/>
  <c r="AH169" i="58"/>
  <c r="AJ166" i="58"/>
  <c r="AH161" i="58"/>
  <c r="AJ158" i="58"/>
  <c r="AH153" i="58"/>
  <c r="AJ150" i="58"/>
  <c r="AH145" i="58"/>
  <c r="AJ142" i="58"/>
  <c r="AH137" i="58"/>
  <c r="AJ134" i="58"/>
  <c r="AH129" i="58"/>
  <c r="AJ126" i="58"/>
  <c r="AH121" i="58"/>
  <c r="AJ118" i="58"/>
  <c r="AH113" i="58"/>
  <c r="AH108" i="58"/>
  <c r="AH174" i="58"/>
  <c r="AJ171" i="58"/>
  <c r="AH166" i="58"/>
  <c r="AJ163" i="58"/>
  <c r="AH158" i="58"/>
  <c r="AJ155" i="58"/>
  <c r="AH150" i="58"/>
  <c r="AJ147" i="58"/>
  <c r="AH142" i="58"/>
  <c r="AJ139" i="58"/>
  <c r="AH134" i="58"/>
  <c r="AJ131" i="58"/>
  <c r="AH126" i="58"/>
  <c r="AJ123" i="58"/>
  <c r="AH118" i="58"/>
  <c r="AJ115" i="58"/>
  <c r="AJ110" i="58"/>
  <c r="AH105" i="58"/>
  <c r="AJ176" i="58"/>
  <c r="AH171" i="58"/>
  <c r="AJ168" i="58"/>
  <c r="AH163" i="58"/>
  <c r="AJ160" i="58"/>
  <c r="AH155" i="58"/>
  <c r="AJ152" i="58"/>
  <c r="AH147" i="58"/>
  <c r="AJ144" i="58"/>
  <c r="AH139" i="58"/>
  <c r="AJ136" i="58"/>
  <c r="AH131" i="58"/>
  <c r="AJ128" i="58"/>
  <c r="AH123" i="58"/>
  <c r="AJ120" i="58"/>
  <c r="AJ178" i="58"/>
  <c r="AH173" i="58"/>
  <c r="AJ170" i="58"/>
  <c r="AH165" i="58"/>
  <c r="AJ162" i="58"/>
  <c r="AH157" i="58"/>
  <c r="AJ154" i="58"/>
  <c r="AH149" i="58"/>
  <c r="AJ146" i="58"/>
  <c r="AH141" i="58"/>
  <c r="AJ138" i="58"/>
  <c r="AH133" i="58"/>
  <c r="AJ130" i="58"/>
  <c r="AH125" i="58"/>
  <c r="AJ122" i="58"/>
  <c r="AH117" i="58"/>
  <c r="AJ114" i="58"/>
  <c r="AH112" i="58"/>
  <c r="AJ109" i="58"/>
  <c r="AH104" i="58"/>
  <c r="AH120" i="58"/>
  <c r="AJ116" i="58"/>
  <c r="AH110" i="58"/>
  <c r="AH109" i="58"/>
  <c r="AJ108" i="58"/>
  <c r="AH106" i="58"/>
  <c r="AJ102" i="58"/>
  <c r="AH97" i="58"/>
  <c r="AH116" i="58"/>
  <c r="AJ111" i="58"/>
  <c r="AH102" i="58"/>
  <c r="AJ99" i="58"/>
  <c r="AH94" i="58"/>
  <c r="AJ91" i="58"/>
  <c r="AJ165" i="58"/>
  <c r="AJ149" i="58"/>
  <c r="AJ133" i="58"/>
  <c r="AH111" i="58"/>
  <c r="AJ105" i="58"/>
  <c r="AH99" i="58"/>
  <c r="AJ96" i="58"/>
  <c r="AH91" i="58"/>
  <c r="AJ88" i="58"/>
  <c r="AH83" i="58"/>
  <c r="AJ80" i="58"/>
  <c r="AJ173" i="58"/>
  <c r="AJ121" i="58"/>
  <c r="AJ112" i="58"/>
  <c r="AJ104" i="58"/>
  <c r="AH119" i="58"/>
  <c r="AJ103" i="58"/>
  <c r="AH98" i="58"/>
  <c r="AJ95" i="58"/>
  <c r="AH90" i="58"/>
  <c r="AJ87" i="58"/>
  <c r="AH82" i="58"/>
  <c r="AJ79" i="58"/>
  <c r="AH74" i="58"/>
  <c r="AJ71" i="58"/>
  <c r="AH66" i="58"/>
  <c r="AJ63" i="58"/>
  <c r="AJ157" i="58"/>
  <c r="AJ141" i="58"/>
  <c r="AJ125" i="58"/>
  <c r="AJ113" i="58"/>
  <c r="AJ107" i="58"/>
  <c r="AH103" i="58"/>
  <c r="AJ100" i="58"/>
  <c r="AH95" i="58"/>
  <c r="AJ92" i="58"/>
  <c r="AH87" i="58"/>
  <c r="AJ84" i="58"/>
  <c r="AH79" i="58"/>
  <c r="AJ76" i="58"/>
  <c r="AH71" i="58"/>
  <c r="AJ68" i="58"/>
  <c r="AH63" i="58"/>
  <c r="AJ60" i="58"/>
  <c r="AH55" i="58"/>
  <c r="AJ52" i="58"/>
  <c r="AH47" i="58"/>
  <c r="AJ44" i="58"/>
  <c r="AH89" i="58"/>
  <c r="AJ74" i="58"/>
  <c r="AH73" i="58"/>
  <c r="AJ58" i="58"/>
  <c r="AH50" i="58"/>
  <c r="AJ49" i="58"/>
  <c r="AH168" i="58"/>
  <c r="AH160" i="58"/>
  <c r="AH115" i="58"/>
  <c r="AJ97" i="58"/>
  <c r="AJ64" i="58"/>
  <c r="AH58" i="58"/>
  <c r="AJ57" i="58"/>
  <c r="AH54" i="58"/>
  <c r="AH49" i="58"/>
  <c r="AJ45" i="58"/>
  <c r="AH41" i="58"/>
  <c r="AJ38" i="58"/>
  <c r="AH33" i="58"/>
  <c r="AJ30" i="58"/>
  <c r="AH25" i="58"/>
  <c r="AJ22" i="58"/>
  <c r="AH152" i="58"/>
  <c r="AH144" i="58"/>
  <c r="AH136" i="58"/>
  <c r="AH128" i="58"/>
  <c r="AJ117" i="58"/>
  <c r="AJ93" i="58"/>
  <c r="AH92" i="58"/>
  <c r="AJ90" i="58"/>
  <c r="AJ72" i="58"/>
  <c r="AH64" i="58"/>
  <c r="AJ62" i="58"/>
  <c r="AH57" i="58"/>
  <c r="AJ53" i="58"/>
  <c r="AH45" i="58"/>
  <c r="AH38" i="58"/>
  <c r="AJ35" i="58"/>
  <c r="AJ106" i="58"/>
  <c r="AH93" i="58"/>
  <c r="AH72" i="58"/>
  <c r="AJ70" i="58"/>
  <c r="AH62" i="58"/>
  <c r="AJ61" i="58"/>
  <c r="AH53" i="58"/>
  <c r="AJ48" i="58"/>
  <c r="AH44" i="58"/>
  <c r="AJ40" i="58"/>
  <c r="AH35" i="58"/>
  <c r="AJ32" i="58"/>
  <c r="AH27" i="58"/>
  <c r="AJ24" i="58"/>
  <c r="AH19" i="58"/>
  <c r="AJ16" i="58"/>
  <c r="AH32" i="58"/>
  <c r="AJ29" i="58"/>
  <c r="AJ98" i="58"/>
  <c r="AJ85" i="58"/>
  <c r="AH84" i="58"/>
  <c r="AJ81" i="58"/>
  <c r="AJ78" i="58"/>
  <c r="AH70" i="58"/>
  <c r="AJ69" i="58"/>
  <c r="AH68" i="58"/>
  <c r="AH61" i="58"/>
  <c r="AJ56" i="58"/>
  <c r="AH52" i="58"/>
  <c r="AH48" i="58"/>
  <c r="AJ43" i="58"/>
  <c r="AH40" i="58"/>
  <c r="AJ37" i="58"/>
  <c r="AH107" i="58"/>
  <c r="AH176" i="58"/>
  <c r="AH101" i="58"/>
  <c r="AH96" i="58"/>
  <c r="AJ89" i="58"/>
  <c r="AH88" i="58"/>
  <c r="AH75" i="58"/>
  <c r="AJ73" i="58"/>
  <c r="AJ66" i="58"/>
  <c r="AH65" i="58"/>
  <c r="AH59" i="58"/>
  <c r="AJ55" i="58"/>
  <c r="AJ50" i="58"/>
  <c r="AJ46" i="58"/>
  <c r="AH42" i="58"/>
  <c r="AH39" i="58"/>
  <c r="AJ36" i="58"/>
  <c r="AH31" i="58"/>
  <c r="AJ28" i="58"/>
  <c r="AH23" i="58"/>
  <c r="AJ20" i="58"/>
  <c r="AH15" i="58"/>
  <c r="AJ54" i="58"/>
  <c r="AH67" i="58"/>
  <c r="AJ59" i="58"/>
  <c r="AH46" i="58"/>
  <c r="AJ34" i="58"/>
  <c r="AJ33" i="58"/>
  <c r="AH85" i="58"/>
  <c r="AH78" i="58"/>
  <c r="AH60" i="58"/>
  <c r="AJ41" i="58"/>
  <c r="AH34" i="58"/>
  <c r="AJ15" i="58"/>
  <c r="AH100" i="58"/>
  <c r="AJ75" i="58"/>
  <c r="AJ65" i="58"/>
  <c r="AH76" i="58"/>
  <c r="AJ47" i="58"/>
  <c r="AJ42" i="58"/>
  <c r="AH30" i="58"/>
  <c r="AJ21" i="58"/>
  <c r="AJ82" i="58"/>
  <c r="AH69" i="58"/>
  <c r="AH21" i="58"/>
  <c r="AJ101" i="58"/>
  <c r="AJ86" i="58"/>
  <c r="AJ83" i="58"/>
  <c r="AJ77" i="58"/>
  <c r="AH56" i="58"/>
  <c r="AJ51" i="58"/>
  <c r="AJ31" i="58"/>
  <c r="AH22" i="58"/>
  <c r="AH20" i="58"/>
  <c r="AJ94" i="58"/>
  <c r="AH80" i="58"/>
  <c r="AJ67" i="58"/>
  <c r="AH37" i="58"/>
  <c r="AH36" i="58"/>
  <c r="AH17" i="58"/>
  <c r="AH28" i="58"/>
  <c r="AH86" i="58"/>
  <c r="AH77" i="58"/>
  <c r="AH51" i="58"/>
  <c r="AH43" i="58"/>
  <c r="AJ39" i="58"/>
  <c r="AJ27" i="58"/>
  <c r="AJ26" i="58"/>
  <c r="AJ25" i="58"/>
  <c r="AH24" i="58"/>
  <c r="AJ23" i="58"/>
  <c r="AJ19" i="58"/>
  <c r="AJ18" i="58"/>
  <c r="AJ17" i="58"/>
  <c r="AH81" i="58"/>
  <c r="AH26" i="58"/>
  <c r="AH18" i="58"/>
  <c r="AH29" i="58"/>
  <c r="AH16" i="58"/>
  <c r="AE15" i="58"/>
  <c r="M179" i="58"/>
  <c r="M13" i="58" s="1"/>
  <c r="K12" i="58"/>
  <c r="K10" i="58"/>
  <c r="F12" i="57"/>
  <c r="AH178" i="56"/>
  <c r="AJ175" i="56"/>
  <c r="AH170" i="56"/>
  <c r="AJ167" i="56"/>
  <c r="AH162" i="56"/>
  <c r="AJ159" i="56"/>
  <c r="AH154" i="56"/>
  <c r="AJ151" i="56"/>
  <c r="AH146" i="56"/>
  <c r="AJ143" i="56"/>
  <c r="AH138" i="56"/>
  <c r="AJ135" i="56"/>
  <c r="AH130" i="56"/>
  <c r="AJ127" i="56"/>
  <c r="AH122" i="56"/>
  <c r="AJ119" i="56"/>
  <c r="AH114" i="56"/>
  <c r="AH109" i="56"/>
  <c r="AH175" i="56"/>
  <c r="AJ172" i="56"/>
  <c r="AH167" i="56"/>
  <c r="AJ164" i="56"/>
  <c r="AH159" i="56"/>
  <c r="AJ156" i="56"/>
  <c r="AH151" i="56"/>
  <c r="AJ148" i="56"/>
  <c r="AH143" i="56"/>
  <c r="AJ140" i="56"/>
  <c r="AH135" i="56"/>
  <c r="AJ132" i="56"/>
  <c r="AH127" i="56"/>
  <c r="AJ124" i="56"/>
  <c r="AH119" i="56"/>
  <c r="AJ177" i="56"/>
  <c r="AH172" i="56"/>
  <c r="AJ169" i="56"/>
  <c r="AH164" i="56"/>
  <c r="AJ161" i="56"/>
  <c r="AH156" i="56"/>
  <c r="AJ153" i="56"/>
  <c r="AH148" i="56"/>
  <c r="AJ145" i="56"/>
  <c r="AH140" i="56"/>
  <c r="AJ137" i="56"/>
  <c r="AH132" i="56"/>
  <c r="AJ129" i="56"/>
  <c r="AH124" i="56"/>
  <c r="AJ121" i="56"/>
  <c r="AH177" i="56"/>
  <c r="AJ174" i="56"/>
  <c r="AH169" i="56"/>
  <c r="AJ166" i="56"/>
  <c r="AH161" i="56"/>
  <c r="AJ158" i="56"/>
  <c r="AH153" i="56"/>
  <c r="AJ150" i="56"/>
  <c r="AH145" i="56"/>
  <c r="AJ142" i="56"/>
  <c r="AH137" i="56"/>
  <c r="AJ134" i="56"/>
  <c r="AH129" i="56"/>
  <c r="AJ126" i="56"/>
  <c r="AH121" i="56"/>
  <c r="AJ118" i="56"/>
  <c r="AH113" i="56"/>
  <c r="AH108" i="56"/>
  <c r="AJ105" i="56"/>
  <c r="AH174" i="56"/>
  <c r="AJ171" i="56"/>
  <c r="AH166" i="56"/>
  <c r="AJ163" i="56"/>
  <c r="AH158" i="56"/>
  <c r="AJ155" i="56"/>
  <c r="AH150" i="56"/>
  <c r="AJ147" i="56"/>
  <c r="AH142" i="56"/>
  <c r="AJ139" i="56"/>
  <c r="AH134" i="56"/>
  <c r="AJ131" i="56"/>
  <c r="AH126" i="56"/>
  <c r="AJ123" i="56"/>
  <c r="AH118" i="56"/>
  <c r="AJ115" i="56"/>
  <c r="AJ110" i="56"/>
  <c r="AJ176" i="56"/>
  <c r="AH171" i="56"/>
  <c r="AJ168" i="56"/>
  <c r="AH163" i="56"/>
  <c r="AJ160" i="56"/>
  <c r="AH155" i="56"/>
  <c r="AJ152" i="56"/>
  <c r="AH147" i="56"/>
  <c r="AJ144" i="56"/>
  <c r="AH139" i="56"/>
  <c r="AJ136" i="56"/>
  <c r="AH131" i="56"/>
  <c r="AJ128" i="56"/>
  <c r="AH123" i="56"/>
  <c r="AJ120" i="56"/>
  <c r="AH115" i="56"/>
  <c r="AH110" i="56"/>
  <c r="AJ107" i="56"/>
  <c r="AJ178" i="56"/>
  <c r="AH173" i="56"/>
  <c r="AJ170" i="56"/>
  <c r="AH165" i="56"/>
  <c r="AJ162" i="56"/>
  <c r="AH157" i="56"/>
  <c r="AJ154" i="56"/>
  <c r="AH149" i="56"/>
  <c r="AJ146" i="56"/>
  <c r="AH141" i="56"/>
  <c r="AJ138" i="56"/>
  <c r="AH133" i="56"/>
  <c r="AJ130" i="56"/>
  <c r="AH125" i="56"/>
  <c r="AJ122" i="56"/>
  <c r="AH117" i="56"/>
  <c r="AJ114" i="56"/>
  <c r="AH112" i="56"/>
  <c r="AJ109" i="56"/>
  <c r="AJ116" i="56"/>
  <c r="AJ106" i="56"/>
  <c r="AH99" i="56"/>
  <c r="AJ96" i="56"/>
  <c r="AH91" i="56"/>
  <c r="AJ88" i="56"/>
  <c r="AH83" i="56"/>
  <c r="AJ80" i="56"/>
  <c r="AH75" i="56"/>
  <c r="AJ72" i="56"/>
  <c r="AH67" i="56"/>
  <c r="AJ64" i="56"/>
  <c r="AH59" i="56"/>
  <c r="AJ56" i="56"/>
  <c r="AH51" i="56"/>
  <c r="AJ48" i="56"/>
  <c r="AH43" i="56"/>
  <c r="AH160" i="56"/>
  <c r="AJ141" i="56"/>
  <c r="AH136" i="56"/>
  <c r="AH116" i="56"/>
  <c r="AH106" i="56"/>
  <c r="AH105" i="56"/>
  <c r="AJ104" i="56"/>
  <c r="AJ101" i="56"/>
  <c r="AH96" i="56"/>
  <c r="AJ165" i="56"/>
  <c r="AJ117" i="56"/>
  <c r="AJ111" i="56"/>
  <c r="AH107" i="56"/>
  <c r="AH104" i="56"/>
  <c r="AH168" i="56"/>
  <c r="AJ149" i="56"/>
  <c r="AJ112" i="56"/>
  <c r="AH103" i="56"/>
  <c r="AJ100" i="56"/>
  <c r="AH95" i="56"/>
  <c r="AJ92" i="56"/>
  <c r="AH87" i="56"/>
  <c r="AJ84" i="56"/>
  <c r="AH79" i="56"/>
  <c r="AJ76" i="56"/>
  <c r="AH71" i="56"/>
  <c r="AJ68" i="56"/>
  <c r="AH63" i="56"/>
  <c r="AJ60" i="56"/>
  <c r="AH55" i="56"/>
  <c r="AJ52" i="56"/>
  <c r="AH47" i="56"/>
  <c r="AJ173" i="56"/>
  <c r="AH100" i="56"/>
  <c r="AJ97" i="56"/>
  <c r="AH92" i="56"/>
  <c r="AJ89" i="56"/>
  <c r="AH84" i="56"/>
  <c r="AJ81" i="56"/>
  <c r="AH76" i="56"/>
  <c r="AH152" i="56"/>
  <c r="AJ133" i="56"/>
  <c r="AH128" i="56"/>
  <c r="AJ108" i="56"/>
  <c r="AJ102" i="56"/>
  <c r="AH97" i="56"/>
  <c r="AJ94" i="56"/>
  <c r="AH89" i="56"/>
  <c r="AJ86" i="56"/>
  <c r="AH81" i="56"/>
  <c r="AJ78" i="56"/>
  <c r="AH73" i="56"/>
  <c r="AJ70" i="56"/>
  <c r="AH65" i="56"/>
  <c r="AJ62" i="56"/>
  <c r="AJ99" i="56"/>
  <c r="AH88" i="56"/>
  <c r="AH70" i="56"/>
  <c r="AH68" i="56"/>
  <c r="AH66" i="56"/>
  <c r="AH58" i="56"/>
  <c r="AH57" i="56"/>
  <c r="AJ47" i="56"/>
  <c r="AJ46" i="56"/>
  <c r="AJ45" i="56"/>
  <c r="AH42" i="56"/>
  <c r="AH39" i="56"/>
  <c r="AJ36" i="56"/>
  <c r="AH31" i="56"/>
  <c r="AJ28" i="56"/>
  <c r="AH23" i="56"/>
  <c r="AJ20" i="56"/>
  <c r="AH15" i="56"/>
  <c r="AH56" i="56"/>
  <c r="AH46" i="56"/>
  <c r="AH45" i="56"/>
  <c r="AJ33" i="56"/>
  <c r="AH28" i="56"/>
  <c r="AJ25" i="56"/>
  <c r="AJ17" i="56"/>
  <c r="AH102" i="56"/>
  <c r="AH26" i="56"/>
  <c r="AH120" i="56"/>
  <c r="AJ113" i="56"/>
  <c r="AJ95" i="56"/>
  <c r="AJ77" i="56"/>
  <c r="AJ75" i="56"/>
  <c r="AJ74" i="56"/>
  <c r="AJ73" i="56"/>
  <c r="AH72" i="56"/>
  <c r="AJ71" i="56"/>
  <c r="AJ41" i="56"/>
  <c r="AH36" i="56"/>
  <c r="AH20" i="56"/>
  <c r="AH25" i="56"/>
  <c r="AH17" i="56"/>
  <c r="AJ157" i="56"/>
  <c r="AJ79" i="56"/>
  <c r="AJ69" i="56"/>
  <c r="AH62" i="56"/>
  <c r="AH49" i="56"/>
  <c r="AJ43" i="56"/>
  <c r="AJ103" i="56"/>
  <c r="AJ85" i="56"/>
  <c r="AJ83" i="56"/>
  <c r="AJ82" i="56"/>
  <c r="AH77" i="56"/>
  <c r="AH74" i="56"/>
  <c r="AJ55" i="56"/>
  <c r="AJ54" i="56"/>
  <c r="AJ53" i="56"/>
  <c r="AH41" i="56"/>
  <c r="AJ38" i="56"/>
  <c r="AH33" i="56"/>
  <c r="AJ30" i="56"/>
  <c r="AJ22" i="56"/>
  <c r="AH60" i="56"/>
  <c r="AJ26" i="56"/>
  <c r="AH21" i="56"/>
  <c r="AH18" i="56"/>
  <c r="AJ15" i="56"/>
  <c r="AJ125" i="56"/>
  <c r="AH111" i="56"/>
  <c r="AH101" i="56"/>
  <c r="AJ93" i="56"/>
  <c r="AJ91" i="56"/>
  <c r="AJ90" i="56"/>
  <c r="AH85" i="56"/>
  <c r="AH82" i="56"/>
  <c r="AH78" i="56"/>
  <c r="AH54" i="56"/>
  <c r="AH53" i="56"/>
  <c r="AJ44" i="56"/>
  <c r="AH38" i="56"/>
  <c r="AJ35" i="56"/>
  <c r="AH30" i="56"/>
  <c r="AJ27" i="56"/>
  <c r="AH22" i="56"/>
  <c r="AJ19" i="56"/>
  <c r="AJ40" i="56"/>
  <c r="AH27" i="56"/>
  <c r="AH19" i="56"/>
  <c r="AJ16" i="56"/>
  <c r="AJ51" i="56"/>
  <c r="AJ37" i="56"/>
  <c r="AJ29" i="56"/>
  <c r="AJ98" i="56"/>
  <c r="AH37" i="56"/>
  <c r="AH144" i="56"/>
  <c r="AH93" i="56"/>
  <c r="AH90" i="56"/>
  <c r="AH86" i="56"/>
  <c r="AJ61" i="56"/>
  <c r="AH52" i="56"/>
  <c r="AH44" i="56"/>
  <c r="AH35" i="56"/>
  <c r="AJ32" i="56"/>
  <c r="AJ24" i="56"/>
  <c r="AH40" i="56"/>
  <c r="AH16" i="56"/>
  <c r="AJ34" i="56"/>
  <c r="AH29" i="56"/>
  <c r="AH94" i="56"/>
  <c r="AH61" i="56"/>
  <c r="AJ50" i="56"/>
  <c r="AJ49" i="56"/>
  <c r="AH32" i="56"/>
  <c r="AH24" i="56"/>
  <c r="AJ21" i="56"/>
  <c r="AH50" i="56"/>
  <c r="AJ18" i="56"/>
  <c r="AJ23" i="56"/>
  <c r="AH176" i="56"/>
  <c r="AH98" i="56"/>
  <c r="AJ87" i="56"/>
  <c r="AH80" i="56"/>
  <c r="AH69" i="56"/>
  <c r="AJ67" i="56"/>
  <c r="AJ66" i="56"/>
  <c r="AJ65" i="56"/>
  <c r="AH64" i="56"/>
  <c r="AJ63" i="56"/>
  <c r="AJ59" i="56"/>
  <c r="AJ58" i="56"/>
  <c r="AJ57" i="56"/>
  <c r="AH48" i="56"/>
  <c r="AJ42" i="56"/>
  <c r="AJ39" i="56"/>
  <c r="AH34" i="56"/>
  <c r="AJ31" i="56"/>
  <c r="AE15" i="56"/>
  <c r="K12" i="56"/>
  <c r="AF179" i="55"/>
  <c r="M182" i="55" s="1"/>
  <c r="AG16" i="55"/>
  <c r="AG17" i="55" s="1"/>
  <c r="AG18" i="55" s="1"/>
  <c r="AG19" i="55" s="1"/>
  <c r="AG20" i="55" s="1"/>
  <c r="AG21" i="55" s="1"/>
  <c r="AG22" i="55" s="1"/>
  <c r="AG23" i="55" s="1"/>
  <c r="AG24" i="55" s="1"/>
  <c r="AG25" i="55" s="1"/>
  <c r="AG26" i="55" s="1"/>
  <c r="AG27" i="55" s="1"/>
  <c r="AG28" i="55" s="1"/>
  <c r="AG29" i="55" s="1"/>
  <c r="AG30" i="55" s="1"/>
  <c r="AG31" i="55" s="1"/>
  <c r="AG32" i="55" s="1"/>
  <c r="AG33" i="55" s="1"/>
  <c r="AG34" i="55" s="1"/>
  <c r="AG35" i="55" s="1"/>
  <c r="AG36" i="55" s="1"/>
  <c r="AG37" i="55" s="1"/>
  <c r="AG38" i="55" s="1"/>
  <c r="AG39" i="55" s="1"/>
  <c r="AG40" i="55" s="1"/>
  <c r="AG41" i="55" s="1"/>
  <c r="AG42" i="55" s="1"/>
  <c r="AG43" i="55" s="1"/>
  <c r="AG44" i="55" s="1"/>
  <c r="AG45" i="55" s="1"/>
  <c r="AG46" i="55" s="1"/>
  <c r="AG47" i="55" s="1"/>
  <c r="AG48" i="55" s="1"/>
  <c r="AG49" i="55" s="1"/>
  <c r="AG50" i="55" s="1"/>
  <c r="AG51" i="55" s="1"/>
  <c r="AG52" i="55" s="1"/>
  <c r="AG53" i="55" s="1"/>
  <c r="AG54" i="55" s="1"/>
  <c r="AG55" i="55" s="1"/>
  <c r="AG56" i="55" s="1"/>
  <c r="AG57" i="55" s="1"/>
  <c r="AG58" i="55" s="1"/>
  <c r="AG59" i="55" s="1"/>
  <c r="AG60" i="55" s="1"/>
  <c r="AG61" i="55" s="1"/>
  <c r="AG62" i="55" s="1"/>
  <c r="AG63" i="55" s="1"/>
  <c r="AG64" i="55" s="1"/>
  <c r="AG65" i="55" s="1"/>
  <c r="AG66" i="55" s="1"/>
  <c r="AG67" i="55" s="1"/>
  <c r="AG68" i="55" s="1"/>
  <c r="AG69" i="55" s="1"/>
  <c r="AG70" i="55" s="1"/>
  <c r="AG71" i="55" s="1"/>
  <c r="AG72" i="55" s="1"/>
  <c r="AG73" i="55" s="1"/>
  <c r="AG74" i="55" s="1"/>
  <c r="AG75" i="55" s="1"/>
  <c r="AG76" i="55" s="1"/>
  <c r="AG77" i="55" s="1"/>
  <c r="AG78" i="55" s="1"/>
  <c r="AG79" i="55" s="1"/>
  <c r="AG80" i="55" s="1"/>
  <c r="AG81" i="55" s="1"/>
  <c r="AG82" i="55" s="1"/>
  <c r="AG83" i="55" s="1"/>
  <c r="AG84" i="55" s="1"/>
  <c r="AG85" i="55" s="1"/>
  <c r="AG86" i="55" s="1"/>
  <c r="AG87" i="55" s="1"/>
  <c r="AG88" i="55" s="1"/>
  <c r="AG89" i="55" s="1"/>
  <c r="AG90" i="55" s="1"/>
  <c r="AG91" i="55" s="1"/>
  <c r="AG92" i="55" s="1"/>
  <c r="AG93" i="55" s="1"/>
  <c r="AG94" i="55" s="1"/>
  <c r="AG95" i="55" s="1"/>
  <c r="AG96" i="55" s="1"/>
  <c r="AG97" i="55" s="1"/>
  <c r="AG98" i="55" s="1"/>
  <c r="AG99" i="55" s="1"/>
  <c r="AG100" i="55" s="1"/>
  <c r="AG101" i="55" s="1"/>
  <c r="AG102" i="55" s="1"/>
  <c r="AG103" i="55" s="1"/>
  <c r="AG104" i="55" s="1"/>
  <c r="AG105" i="55" s="1"/>
  <c r="AG106" i="55" s="1"/>
  <c r="AG107" i="55" s="1"/>
  <c r="AG108" i="55" s="1"/>
  <c r="AG109" i="55" s="1"/>
  <c r="AG110" i="55" s="1"/>
  <c r="AG111" i="55" s="1"/>
  <c r="AG112" i="55" s="1"/>
  <c r="AG113" i="55" s="1"/>
  <c r="AG114" i="55" s="1"/>
  <c r="AG115" i="55" s="1"/>
  <c r="AG116" i="55" s="1"/>
  <c r="AG117" i="55" s="1"/>
  <c r="AG118" i="55" s="1"/>
  <c r="AG119" i="55" s="1"/>
  <c r="AG120" i="55" s="1"/>
  <c r="AG121" i="55" s="1"/>
  <c r="AG122" i="55" s="1"/>
  <c r="AG123" i="55" s="1"/>
  <c r="AG124" i="55" s="1"/>
  <c r="AG125" i="55" s="1"/>
  <c r="AG126" i="55" s="1"/>
  <c r="AG127" i="55" s="1"/>
  <c r="AG128" i="55" s="1"/>
  <c r="AG129" i="55" s="1"/>
  <c r="AG130" i="55" s="1"/>
  <c r="AG131" i="55" s="1"/>
  <c r="AG132" i="55" s="1"/>
  <c r="AG133" i="55" s="1"/>
  <c r="AG134" i="55" s="1"/>
  <c r="AG135" i="55" s="1"/>
  <c r="AG136" i="55" s="1"/>
  <c r="AG137" i="55" s="1"/>
  <c r="AG138" i="55" s="1"/>
  <c r="AG139" i="55" s="1"/>
  <c r="AG140" i="55" s="1"/>
  <c r="AG141" i="55" s="1"/>
  <c r="AG142" i="55" s="1"/>
  <c r="AG143" i="55" s="1"/>
  <c r="AG144" i="55" s="1"/>
  <c r="AG145" i="55" s="1"/>
  <c r="AG146" i="55" s="1"/>
  <c r="AG147" i="55" s="1"/>
  <c r="AG148" i="55" s="1"/>
  <c r="AG149" i="55" s="1"/>
  <c r="AG150" i="55" s="1"/>
  <c r="AG151" i="55" s="1"/>
  <c r="AG152" i="55" s="1"/>
  <c r="AG153" i="55" s="1"/>
  <c r="AG154" i="55" s="1"/>
  <c r="AG155" i="55" s="1"/>
  <c r="AG156" i="55" s="1"/>
  <c r="AG157" i="55" s="1"/>
  <c r="AG158" i="55" s="1"/>
  <c r="AG159" i="55" s="1"/>
  <c r="AG160" i="55" s="1"/>
  <c r="AG161" i="55" s="1"/>
  <c r="AG162" i="55" s="1"/>
  <c r="AG163" i="55" s="1"/>
  <c r="AG164" i="55" s="1"/>
  <c r="AG165" i="55" s="1"/>
  <c r="AG166" i="55" s="1"/>
  <c r="AG167" i="55" s="1"/>
  <c r="AG168" i="55" s="1"/>
  <c r="AG169" i="55" s="1"/>
  <c r="AG170" i="55" s="1"/>
  <c r="AG171" i="55" s="1"/>
  <c r="AG172" i="55" s="1"/>
  <c r="AG173" i="55" s="1"/>
  <c r="AG174" i="55" s="1"/>
  <c r="AG175" i="55" s="1"/>
  <c r="AG176" i="55" s="1"/>
  <c r="AG177" i="55" s="1"/>
  <c r="AG178" i="55" s="1"/>
  <c r="M179" i="55"/>
  <c r="M13" i="55" s="1"/>
  <c r="AJ116" i="60" l="1"/>
  <c r="AJ136" i="60"/>
  <c r="AH47" i="60"/>
  <c r="AJ171" i="60"/>
  <c r="AJ155" i="60"/>
  <c r="AJ166" i="60"/>
  <c r="AH143" i="60"/>
  <c r="AH86" i="60"/>
  <c r="AJ150" i="60"/>
  <c r="AH168" i="60"/>
  <c r="AH45" i="60"/>
  <c r="AH28" i="60"/>
  <c r="AJ168" i="60"/>
  <c r="AJ52" i="60"/>
  <c r="AJ15" i="60"/>
  <c r="AJ152" i="60"/>
  <c r="AJ35" i="60"/>
  <c r="AJ175" i="60"/>
  <c r="AJ138" i="60"/>
  <c r="AJ76" i="60"/>
  <c r="AH49" i="60"/>
  <c r="AJ122" i="60"/>
  <c r="AJ99" i="60"/>
  <c r="AH147" i="60"/>
  <c r="AJ81" i="60"/>
  <c r="AJ139" i="60"/>
  <c r="AH27" i="60"/>
  <c r="AJ109" i="60"/>
  <c r="AH75" i="60"/>
  <c r="AJ26" i="60"/>
  <c r="AJ106" i="60"/>
  <c r="AJ51" i="60"/>
  <c r="AJ132" i="60"/>
  <c r="AJ88" i="60"/>
  <c r="AH106" i="60"/>
  <c r="AJ37" i="60"/>
  <c r="AH178" i="60"/>
  <c r="AH88" i="60"/>
  <c r="AH139" i="60"/>
  <c r="AJ53" i="60"/>
  <c r="AJ123" i="60"/>
  <c r="AH54" i="60"/>
  <c r="AH70" i="60"/>
  <c r="AH167" i="60"/>
  <c r="AH72" i="60"/>
  <c r="AJ59" i="60"/>
  <c r="AH146" i="60"/>
  <c r="AH98" i="60"/>
  <c r="AJ83" i="60"/>
  <c r="AH32" i="60"/>
  <c r="AH145" i="60"/>
  <c r="AH92" i="60"/>
  <c r="AH121" i="60"/>
  <c r="AH136" i="60"/>
  <c r="AH134" i="60"/>
  <c r="AH30" i="60"/>
  <c r="AJ77" i="60"/>
  <c r="AH25" i="60"/>
  <c r="AJ102" i="60"/>
  <c r="AJ135" i="60"/>
  <c r="AH115" i="60"/>
  <c r="AH63" i="60"/>
  <c r="AH22" i="60"/>
  <c r="AJ25" i="60"/>
  <c r="AJ95" i="60"/>
  <c r="AJ169" i="60"/>
  <c r="AJ128" i="60"/>
  <c r="AH112" i="60"/>
  <c r="AH95" i="60"/>
  <c r="AJ90" i="60"/>
  <c r="AH20" i="60"/>
  <c r="AJ89" i="61"/>
  <c r="AH104" i="61"/>
  <c r="AJ17" i="61"/>
  <c r="AH88" i="61"/>
  <c r="AH39" i="61"/>
  <c r="AJ157" i="61"/>
  <c r="AJ103" i="61"/>
  <c r="AJ163" i="61"/>
  <c r="AJ35" i="61"/>
  <c r="AH154" i="61"/>
  <c r="AJ37" i="61"/>
  <c r="AH159" i="61"/>
  <c r="AJ73" i="61"/>
  <c r="AH165" i="61"/>
  <c r="AH25" i="61"/>
  <c r="AJ150" i="61"/>
  <c r="AJ170" i="60"/>
  <c r="AH114" i="60"/>
  <c r="AJ67" i="60"/>
  <c r="AJ41" i="60"/>
  <c r="AJ154" i="60"/>
  <c r="AH131" i="60"/>
  <c r="AH55" i="60"/>
  <c r="K12" i="60"/>
  <c r="J15" i="60" s="1"/>
  <c r="K15" i="60" s="1"/>
  <c r="AH117" i="60"/>
  <c r="AJ127" i="60"/>
  <c r="AH66" i="60"/>
  <c r="AH84" i="60"/>
  <c r="AJ177" i="60"/>
  <c r="AH99" i="60"/>
  <c r="AH97" i="60"/>
  <c r="AH169" i="60"/>
  <c r="AH40" i="60"/>
  <c r="AH164" i="60"/>
  <c r="AH120" i="60"/>
  <c r="AJ19" i="60"/>
  <c r="AJ39" i="60"/>
  <c r="AH151" i="60"/>
  <c r="AH132" i="60"/>
  <c r="AJ72" i="60"/>
  <c r="AH29" i="60"/>
  <c r="AH177" i="60"/>
  <c r="AJ85" i="60"/>
  <c r="AH79" i="60"/>
  <c r="AH126" i="60"/>
  <c r="AJ64" i="60"/>
  <c r="AH82" i="60"/>
  <c r="AH128" i="60"/>
  <c r="AH89" i="60"/>
  <c r="AH42" i="60"/>
  <c r="AH105" i="60"/>
  <c r="AH56" i="60"/>
  <c r="AJ98" i="60"/>
  <c r="AJ66" i="60"/>
  <c r="AH18" i="60"/>
  <c r="AH166" i="60"/>
  <c r="AJ125" i="60"/>
  <c r="AJ65" i="60"/>
  <c r="AJ82" i="60"/>
  <c r="AJ70" i="60"/>
  <c r="AH137" i="60"/>
  <c r="AH91" i="60"/>
  <c r="AJ111" i="60"/>
  <c r="AH123" i="60"/>
  <c r="AH19" i="60"/>
  <c r="AH135" i="60"/>
  <c r="AH23" i="60"/>
  <c r="AH158" i="60"/>
  <c r="AH119" i="60"/>
  <c r="AH57" i="60"/>
  <c r="AJ80" i="60"/>
  <c r="AJ57" i="60"/>
  <c r="AH31" i="60"/>
  <c r="AH69" i="60"/>
  <c r="AH109" i="60"/>
  <c r="AJ21" i="60"/>
  <c r="AH171" i="60"/>
  <c r="AJ144" i="60"/>
  <c r="AJ78" i="60"/>
  <c r="AJ54" i="60"/>
  <c r="AJ42" i="60"/>
  <c r="AJ134" i="60"/>
  <c r="AJ173" i="60"/>
  <c r="AH110" i="60"/>
  <c r="AJ120" i="60"/>
  <c r="AH15" i="60"/>
  <c r="AH148" i="60"/>
  <c r="AJ140" i="60"/>
  <c r="AJ97" i="60"/>
  <c r="AH94" i="60"/>
  <c r="AJ38" i="60"/>
  <c r="AJ143" i="60"/>
  <c r="AH149" i="60"/>
  <c r="AH152" i="60"/>
  <c r="AJ94" i="60"/>
  <c r="AJ24" i="60"/>
  <c r="AJ167" i="60"/>
  <c r="AH173" i="60"/>
  <c r="AJ87" i="60"/>
  <c r="AJ60" i="60"/>
  <c r="AH87" i="60"/>
  <c r="AJ16" i="60"/>
  <c r="AH48" i="60"/>
  <c r="AH24" i="60"/>
  <c r="AJ172" i="60"/>
  <c r="AH141" i="60"/>
  <c r="AJ117" i="60"/>
  <c r="AH77" i="60"/>
  <c r="AH43" i="60"/>
  <c r="AH162" i="60"/>
  <c r="AH175" i="60"/>
  <c r="AJ174" i="60"/>
  <c r="AJ176" i="60"/>
  <c r="AJ146" i="60"/>
  <c r="AJ124" i="60"/>
  <c r="AJ148" i="60"/>
  <c r="AH144" i="60"/>
  <c r="AJ89" i="60"/>
  <c r="AH61" i="60"/>
  <c r="AH93" i="60"/>
  <c r="AH81" i="60"/>
  <c r="AH58" i="60"/>
  <c r="AJ28" i="60"/>
  <c r="AH62" i="60"/>
  <c r="AJ17" i="60"/>
  <c r="AJ164" i="60"/>
  <c r="AH161" i="60"/>
  <c r="AH150" i="60"/>
  <c r="AH163" i="60"/>
  <c r="AH133" i="60"/>
  <c r="AJ119" i="60"/>
  <c r="AJ101" i="60"/>
  <c r="AJ141" i="60"/>
  <c r="AJ104" i="60"/>
  <c r="AH76" i="60"/>
  <c r="AH46" i="60"/>
  <c r="AJ75" i="60"/>
  <c r="AJ68" i="60"/>
  <c r="AJ55" i="60"/>
  <c r="AJ63" i="60"/>
  <c r="AJ44" i="60"/>
  <c r="AH37" i="60"/>
  <c r="AJ62" i="60"/>
  <c r="AJ48" i="60"/>
  <c r="AH35" i="60"/>
  <c r="AH78" i="60"/>
  <c r="AH159" i="60"/>
  <c r="AJ158" i="60"/>
  <c r="AJ147" i="60"/>
  <c r="AJ160" i="60"/>
  <c r="AJ130" i="60"/>
  <c r="AH108" i="60"/>
  <c r="AH96" i="60"/>
  <c r="AJ118" i="60"/>
  <c r="AJ165" i="60"/>
  <c r="AJ73" i="60"/>
  <c r="AJ43" i="60"/>
  <c r="AJ74" i="60"/>
  <c r="AH60" i="60"/>
  <c r="AH51" i="60"/>
  <c r="AH59" i="60"/>
  <c r="AH39" i="60"/>
  <c r="AH33" i="60"/>
  <c r="AJ49" i="60"/>
  <c r="AJ46" i="60"/>
  <c r="AH34" i="60"/>
  <c r="AJ156" i="60"/>
  <c r="AH153" i="60"/>
  <c r="AH142" i="60"/>
  <c r="AH155" i="60"/>
  <c r="AH125" i="60"/>
  <c r="AH107" i="60"/>
  <c r="AJ93" i="60"/>
  <c r="AJ105" i="60"/>
  <c r="AJ149" i="60"/>
  <c r="AJ137" i="60"/>
  <c r="AH38" i="60"/>
  <c r="AH73" i="60"/>
  <c r="AJ56" i="60"/>
  <c r="AJ50" i="60"/>
  <c r="AJ58" i="60"/>
  <c r="AJ36" i="60"/>
  <c r="AJ32" i="60"/>
  <c r="AJ47" i="60"/>
  <c r="AJ31" i="60"/>
  <c r="AJ30" i="60"/>
  <c r="AH68" i="60"/>
  <c r="AH170" i="60"/>
  <c r="AH172" i="60"/>
  <c r="AJ142" i="60"/>
  <c r="AJ131" i="60"/>
  <c r="AJ178" i="60"/>
  <c r="AJ114" i="60"/>
  <c r="AJ96" i="60"/>
  <c r="AH80" i="60"/>
  <c r="AH90" i="60"/>
  <c r="AH116" i="60"/>
  <c r="AJ121" i="60"/>
  <c r="AJ27" i="60"/>
  <c r="AH65" i="60"/>
  <c r="AJ45" i="60"/>
  <c r="AJ129" i="60"/>
  <c r="AH102" i="60"/>
  <c r="AJ107" i="60"/>
  <c r="AJ20" i="60"/>
  <c r="AJ23" i="60"/>
  <c r="AJ18" i="60"/>
  <c r="AH17" i="60"/>
  <c r="AJ161" i="60"/>
  <c r="AH113" i="60"/>
  <c r="AH53" i="60"/>
  <c r="AH103" i="60"/>
  <c r="AH21" i="60"/>
  <c r="AJ159" i="60"/>
  <c r="AH129" i="60"/>
  <c r="AH118" i="60"/>
  <c r="AH165" i="60"/>
  <c r="AH104" i="60"/>
  <c r="AJ157" i="60"/>
  <c r="AJ69" i="60"/>
  <c r="AJ79" i="60"/>
  <c r="AJ113" i="60"/>
  <c r="AJ92" i="60"/>
  <c r="AJ145" i="60"/>
  <c r="AJ112" i="60"/>
  <c r="AH138" i="60"/>
  <c r="AH85" i="60"/>
  <c r="AJ40" i="60"/>
  <c r="AH130" i="60"/>
  <c r="AH41" i="60"/>
  <c r="AH154" i="60"/>
  <c r="AH156" i="60"/>
  <c r="AJ126" i="60"/>
  <c r="AJ115" i="60"/>
  <c r="AJ162" i="60"/>
  <c r="AH176" i="60"/>
  <c r="AH140" i="60"/>
  <c r="AH64" i="60"/>
  <c r="AH74" i="60"/>
  <c r="AJ103" i="60"/>
  <c r="AJ91" i="60"/>
  <c r="AH127" i="60"/>
  <c r="AJ108" i="60"/>
  <c r="AH122" i="60"/>
  <c r="AJ86" i="60"/>
  <c r="AH83" i="60"/>
  <c r="AH36" i="60"/>
  <c r="AH52" i="60"/>
  <c r="AJ34" i="60"/>
  <c r="AJ22" i="60"/>
  <c r="AJ29" i="60"/>
  <c r="AH124" i="60"/>
  <c r="AJ151" i="60"/>
  <c r="AJ153" i="60"/>
  <c r="AH174" i="60"/>
  <c r="AJ110" i="60"/>
  <c r="AH157" i="60"/>
  <c r="AH160" i="60"/>
  <c r="AJ133" i="60"/>
  <c r="AJ61" i="60"/>
  <c r="AJ71" i="60"/>
  <c r="AH100" i="60"/>
  <c r="AH71" i="60"/>
  <c r="AH111" i="60"/>
  <c r="AJ100" i="60"/>
  <c r="AH101" i="60"/>
  <c r="AJ84" i="60"/>
  <c r="AH67" i="60"/>
  <c r="AJ33" i="60"/>
  <c r="AH44" i="60"/>
  <c r="AH26" i="60"/>
  <c r="AH50" i="60"/>
  <c r="AH16" i="60"/>
  <c r="AJ163" i="60"/>
  <c r="AJ21" i="55"/>
  <c r="K12" i="55"/>
  <c r="J15" i="55" s="1"/>
  <c r="K15" i="55" s="1"/>
  <c r="AJ121" i="55"/>
  <c r="AJ18" i="55"/>
  <c r="AH92" i="55"/>
  <c r="AH21" i="55"/>
  <c r="AJ159" i="55"/>
  <c r="AH126" i="55"/>
  <c r="AH157" i="55"/>
  <c r="AH56" i="55"/>
  <c r="AH141" i="55"/>
  <c r="AH58" i="55"/>
  <c r="AH78" i="55"/>
  <c r="AJ24" i="55"/>
  <c r="AJ109" i="55"/>
  <c r="AJ36" i="55"/>
  <c r="AJ39" i="55"/>
  <c r="AH36" i="55"/>
  <c r="AJ15" i="55"/>
  <c r="AH178" i="55"/>
  <c r="AH146" i="55"/>
  <c r="AH114" i="55"/>
  <c r="AH148" i="55"/>
  <c r="AH177" i="55"/>
  <c r="AH145" i="55"/>
  <c r="AJ147" i="55"/>
  <c r="AJ115" i="55"/>
  <c r="AH155" i="55"/>
  <c r="AJ149" i="55"/>
  <c r="AJ178" i="55"/>
  <c r="AJ146" i="55"/>
  <c r="AH116" i="55"/>
  <c r="AJ80" i="55"/>
  <c r="AJ108" i="55"/>
  <c r="AJ77" i="55"/>
  <c r="AH139" i="55"/>
  <c r="AJ98" i="55"/>
  <c r="AJ66" i="55"/>
  <c r="AJ112" i="55"/>
  <c r="AJ111" i="55"/>
  <c r="AJ76" i="55"/>
  <c r="AH111" i="55"/>
  <c r="AJ91" i="55"/>
  <c r="AJ46" i="55"/>
  <c r="AJ35" i="55"/>
  <c r="AJ68" i="55"/>
  <c r="AJ27" i="55"/>
  <c r="AJ70" i="55"/>
  <c r="AH43" i="55"/>
  <c r="AH86" i="55"/>
  <c r="AH57" i="55"/>
  <c r="AH175" i="55"/>
  <c r="AH45" i="55"/>
  <c r="AH60" i="55"/>
  <c r="AJ55" i="55"/>
  <c r="AJ19" i="55"/>
  <c r="AJ47" i="55"/>
  <c r="AJ49" i="55"/>
  <c r="AH26" i="55"/>
  <c r="AH23" i="55"/>
  <c r="AJ17" i="55"/>
  <c r="AJ175" i="55"/>
  <c r="AJ143" i="55"/>
  <c r="AJ177" i="55"/>
  <c r="AJ145" i="55"/>
  <c r="AJ174" i="55"/>
  <c r="AH174" i="55"/>
  <c r="AH142" i="55"/>
  <c r="AJ110" i="55"/>
  <c r="AH176" i="55"/>
  <c r="AH144" i="55"/>
  <c r="AH173" i="55"/>
  <c r="AJ164" i="55"/>
  <c r="AH109" i="55"/>
  <c r="AH75" i="55"/>
  <c r="AJ104" i="55"/>
  <c r="AH72" i="55"/>
  <c r="AH133" i="55"/>
  <c r="AH93" i="55"/>
  <c r="AJ156" i="55"/>
  <c r="AH107" i="55"/>
  <c r="AH103" i="55"/>
  <c r="AJ172" i="55"/>
  <c r="AJ106" i="55"/>
  <c r="AJ79" i="55"/>
  <c r="AH41" i="55"/>
  <c r="AH22" i="55"/>
  <c r="AJ62" i="55"/>
  <c r="AH102" i="55"/>
  <c r="AH68" i="55"/>
  <c r="AJ40" i="55"/>
  <c r="AH82" i="55"/>
  <c r="AJ53" i="55"/>
  <c r="AJ130" i="55"/>
  <c r="AJ42" i="55"/>
  <c r="AH143" i="55"/>
  <c r="AJ52" i="55"/>
  <c r="AH16" i="55"/>
  <c r="AH20" i="55"/>
  <c r="AH50" i="55"/>
  <c r="AH44" i="55"/>
  <c r="AH162" i="55"/>
  <c r="AH130" i="55"/>
  <c r="AH164" i="55"/>
  <c r="AH161" i="55"/>
  <c r="AJ163" i="55"/>
  <c r="AJ165" i="55"/>
  <c r="AJ162" i="55"/>
  <c r="AJ96" i="55"/>
  <c r="AJ93" i="55"/>
  <c r="AJ61" i="55"/>
  <c r="AJ82" i="55"/>
  <c r="AJ142" i="55"/>
  <c r="AJ30" i="55"/>
  <c r="AH46" i="55"/>
  <c r="AH27" i="55"/>
  <c r="AH65" i="55"/>
  <c r="AH39" i="55"/>
  <c r="AJ31" i="55"/>
  <c r="AJ161" i="55"/>
  <c r="AH160" i="55"/>
  <c r="AH91" i="55"/>
  <c r="AJ107" i="55"/>
  <c r="AH87" i="55"/>
  <c r="AH25" i="55"/>
  <c r="AJ57" i="55"/>
  <c r="AH67" i="55"/>
  <c r="AJ83" i="55"/>
  <c r="AJ33" i="55"/>
  <c r="AH29" i="55"/>
  <c r="AJ56" i="55"/>
  <c r="AH170" i="55"/>
  <c r="AH138" i="55"/>
  <c r="AH172" i="55"/>
  <c r="AH140" i="55"/>
  <c r="AH169" i="55"/>
  <c r="AJ171" i="55"/>
  <c r="AJ139" i="55"/>
  <c r="AH105" i="55"/>
  <c r="AJ173" i="55"/>
  <c r="AJ141" i="55"/>
  <c r="AJ170" i="55"/>
  <c r="AJ138" i="55"/>
  <c r="AJ105" i="55"/>
  <c r="AJ72" i="55"/>
  <c r="AJ101" i="55"/>
  <c r="AJ69" i="55"/>
  <c r="AJ114" i="55"/>
  <c r="AJ90" i="55"/>
  <c r="AJ148" i="55"/>
  <c r="AJ103" i="55"/>
  <c r="AJ100" i="55"/>
  <c r="AH159" i="55"/>
  <c r="AH100" i="55"/>
  <c r="AJ78" i="55"/>
  <c r="AJ38" i="55"/>
  <c r="AJ117" i="55"/>
  <c r="AH54" i="55"/>
  <c r="AJ99" i="55"/>
  <c r="AJ67" i="55"/>
  <c r="AH35" i="55"/>
  <c r="AH81" i="55"/>
  <c r="AH48" i="55"/>
  <c r="AH90" i="55"/>
  <c r="AH37" i="55"/>
  <c r="AH137" i="55"/>
  <c r="AH47" i="55"/>
  <c r="AJ25" i="55"/>
  <c r="AJ34" i="55"/>
  <c r="AH55" i="55"/>
  <c r="AH34" i="55"/>
  <c r="AJ41" i="55"/>
  <c r="AH132" i="55"/>
  <c r="AJ131" i="55"/>
  <c r="AJ133" i="55"/>
  <c r="AH131" i="55"/>
  <c r="AJ126" i="55"/>
  <c r="AH108" i="55"/>
  <c r="AJ128" i="55"/>
  <c r="AH63" i="55"/>
  <c r="AJ102" i="55"/>
  <c r="AH62" i="55"/>
  <c r="AH70" i="55"/>
  <c r="AH40" i="55"/>
  <c r="AH110" i="55"/>
  <c r="AJ26" i="55"/>
  <c r="AJ127" i="55"/>
  <c r="AJ129" i="55"/>
  <c r="AJ168" i="55"/>
  <c r="AH125" i="55"/>
  <c r="AH88" i="55"/>
  <c r="AH127" i="55"/>
  <c r="AJ89" i="55"/>
  <c r="AJ86" i="55"/>
  <c r="AJ60" i="55"/>
  <c r="AJ20" i="55"/>
  <c r="AH24" i="55"/>
  <c r="AH18" i="55"/>
  <c r="AJ167" i="55"/>
  <c r="AJ135" i="55"/>
  <c r="AJ169" i="55"/>
  <c r="AJ137" i="55"/>
  <c r="AJ166" i="55"/>
  <c r="AH166" i="55"/>
  <c r="AH134" i="55"/>
  <c r="AJ176" i="55"/>
  <c r="AH168" i="55"/>
  <c r="AH136" i="55"/>
  <c r="AH165" i="55"/>
  <c r="AJ132" i="55"/>
  <c r="AH99" i="55"/>
  <c r="AH147" i="55"/>
  <c r="AH96" i="55"/>
  <c r="AH64" i="55"/>
  <c r="AJ113" i="55"/>
  <c r="AH85" i="55"/>
  <c r="AJ134" i="55"/>
  <c r="AH98" i="55"/>
  <c r="AH95" i="55"/>
  <c r="AH151" i="55"/>
  <c r="AJ97" i="55"/>
  <c r="AJ71" i="55"/>
  <c r="AH33" i="55"/>
  <c r="AH106" i="55"/>
  <c r="AJ51" i="55"/>
  <c r="AH97" i="55"/>
  <c r="AH66" i="55"/>
  <c r="AJ32" i="55"/>
  <c r="AH73" i="55"/>
  <c r="AJ45" i="55"/>
  <c r="AJ75" i="55"/>
  <c r="AJ116" i="55"/>
  <c r="AJ44" i="55"/>
  <c r="AH84" i="55"/>
  <c r="AH15" i="55"/>
  <c r="AH171" i="55"/>
  <c r="AJ95" i="55"/>
  <c r="AH89" i="55"/>
  <c r="AJ152" i="55"/>
  <c r="AJ58" i="55"/>
  <c r="AJ23" i="55"/>
  <c r="AH28" i="55"/>
  <c r="AH154" i="55"/>
  <c r="AH122" i="55"/>
  <c r="AH156" i="55"/>
  <c r="AH124" i="55"/>
  <c r="AH153" i="55"/>
  <c r="AJ155" i="55"/>
  <c r="AJ123" i="55"/>
  <c r="AH163" i="55"/>
  <c r="AJ157" i="55"/>
  <c r="AJ125" i="55"/>
  <c r="AJ154" i="55"/>
  <c r="AJ118" i="55"/>
  <c r="AJ88" i="55"/>
  <c r="AH119" i="55"/>
  <c r="AJ85" i="55"/>
  <c r="AH167" i="55"/>
  <c r="AH104" i="55"/>
  <c r="AJ74" i="55"/>
  <c r="AH121" i="55"/>
  <c r="AJ122" i="55"/>
  <c r="AJ84" i="55"/>
  <c r="AH135" i="55"/>
  <c r="AJ124" i="55"/>
  <c r="AJ54" i="55"/>
  <c r="AJ22" i="55"/>
  <c r="AH74" i="55"/>
  <c r="AH38" i="55"/>
  <c r="AJ81" i="55"/>
  <c r="AH51" i="55"/>
  <c r="AH19" i="55"/>
  <c r="AJ65" i="55"/>
  <c r="AH32" i="55"/>
  <c r="AH53" i="55"/>
  <c r="AJ87" i="55"/>
  <c r="AJ64" i="55"/>
  <c r="AH31" i="55"/>
  <c r="AH42" i="55"/>
  <c r="AH52" i="55"/>
  <c r="AJ144" i="55"/>
  <c r="AJ94" i="55"/>
  <c r="AJ151" i="55"/>
  <c r="AJ119" i="55"/>
  <c r="AJ153" i="55"/>
  <c r="AJ150" i="55"/>
  <c r="AH150" i="55"/>
  <c r="AH118" i="55"/>
  <c r="AJ160" i="55"/>
  <c r="AH152" i="55"/>
  <c r="AH120" i="55"/>
  <c r="AH149" i="55"/>
  <c r="AH117" i="55"/>
  <c r="AH83" i="55"/>
  <c r="AH115" i="55"/>
  <c r="AH80" i="55"/>
  <c r="AJ140" i="55"/>
  <c r="AH101" i="55"/>
  <c r="AH69" i="55"/>
  <c r="AH113" i="55"/>
  <c r="AH112" i="55"/>
  <c r="AH79" i="55"/>
  <c r="AH129" i="55"/>
  <c r="AH94" i="55"/>
  <c r="AH49" i="55"/>
  <c r="AH17" i="55"/>
  <c r="AH71" i="55"/>
  <c r="AH30" i="55"/>
  <c r="AJ73" i="55"/>
  <c r="AJ48" i="55"/>
  <c r="AJ16" i="55"/>
  <c r="AH61" i="55"/>
  <c r="AJ29" i="55"/>
  <c r="AJ50" i="55"/>
  <c r="AH76" i="55"/>
  <c r="AJ59" i="55"/>
  <c r="AJ28" i="55"/>
  <c r="AJ92" i="55"/>
  <c r="AH158" i="55"/>
  <c r="AH128" i="55"/>
  <c r="AJ120" i="55"/>
  <c r="AH77" i="55"/>
  <c r="AJ136" i="55"/>
  <c r="AJ43" i="55"/>
  <c r="AJ37" i="55"/>
  <c r="AH59" i="55"/>
  <c r="AJ63" i="55"/>
  <c r="AH123" i="55"/>
  <c r="AJ158" i="55"/>
  <c r="AJ94" i="61"/>
  <c r="AH131" i="61"/>
  <c r="AH140" i="61"/>
  <c r="AH144" i="61"/>
  <c r="AH119" i="61"/>
  <c r="AH152" i="61"/>
  <c r="AH15" i="61"/>
  <c r="AH91" i="61"/>
  <c r="AJ72" i="61"/>
  <c r="AH30" i="61"/>
  <c r="AJ80" i="61"/>
  <c r="AJ128" i="61"/>
  <c r="AJ85" i="61"/>
  <c r="AH147" i="61"/>
  <c r="AH158" i="61"/>
  <c r="AJ137" i="61"/>
  <c r="AJ151" i="61"/>
  <c r="AH50" i="61"/>
  <c r="AH42" i="61"/>
  <c r="AH35" i="61"/>
  <c r="AH75" i="61"/>
  <c r="AH44" i="61"/>
  <c r="AJ74" i="61"/>
  <c r="AJ173" i="61"/>
  <c r="AH133" i="61"/>
  <c r="AJ118" i="61"/>
  <c r="AJ169" i="61"/>
  <c r="AJ65" i="61"/>
  <c r="AH66" i="61"/>
  <c r="AJ40" i="61"/>
  <c r="AH90" i="61"/>
  <c r="AJ54" i="61"/>
  <c r="AH77" i="61"/>
  <c r="AH176" i="61"/>
  <c r="AJ138" i="61"/>
  <c r="AH121" i="61"/>
  <c r="AH172" i="61"/>
  <c r="AJ18" i="61"/>
  <c r="AH40" i="61"/>
  <c r="AJ30" i="61"/>
  <c r="AJ97" i="61"/>
  <c r="AH110" i="61"/>
  <c r="AJ133" i="61"/>
  <c r="AJ170" i="61"/>
  <c r="AH153" i="61"/>
  <c r="AJ164" i="61"/>
  <c r="AH45" i="61"/>
  <c r="AH76" i="61"/>
  <c r="AJ47" i="61"/>
  <c r="AH63" i="61"/>
  <c r="AH87" i="61"/>
  <c r="AJ53" i="61"/>
  <c r="AJ83" i="61"/>
  <c r="AH126" i="61"/>
  <c r="AJ108" i="61"/>
  <c r="AJ119" i="61"/>
  <c r="AJ51" i="61"/>
  <c r="AJ95" i="61"/>
  <c r="AJ50" i="61"/>
  <c r="AJ64" i="61"/>
  <c r="AJ92" i="61"/>
  <c r="AH56" i="61"/>
  <c r="AH86" i="61"/>
  <c r="AJ131" i="61"/>
  <c r="AH111" i="61"/>
  <c r="AH122" i="61"/>
  <c r="AJ20" i="61"/>
  <c r="AJ78" i="61"/>
  <c r="AH37" i="61"/>
  <c r="AJ71" i="61"/>
  <c r="AJ136" i="61"/>
  <c r="AJ29" i="61"/>
  <c r="AH57" i="61"/>
  <c r="AH27" i="61"/>
  <c r="AH83" i="61"/>
  <c r="AH26" i="61"/>
  <c r="AH22" i="61"/>
  <c r="AH53" i="61"/>
  <c r="AH17" i="61"/>
  <c r="AJ49" i="61"/>
  <c r="AJ149" i="61"/>
  <c r="AH36" i="61"/>
  <c r="AJ86" i="61"/>
  <c r="AH79" i="61"/>
  <c r="AJ117" i="61"/>
  <c r="AJ66" i="61"/>
  <c r="AJ98" i="61"/>
  <c r="AH171" i="61"/>
  <c r="AJ77" i="61"/>
  <c r="AJ114" i="61"/>
  <c r="AH107" i="61"/>
  <c r="AJ75" i="61"/>
  <c r="AJ107" i="61"/>
  <c r="AH125" i="61"/>
  <c r="AH157" i="61"/>
  <c r="AH118" i="61"/>
  <c r="AH150" i="61"/>
  <c r="AH108" i="61"/>
  <c r="AJ142" i="61"/>
  <c r="AJ174" i="61"/>
  <c r="AJ129" i="61"/>
  <c r="AJ161" i="61"/>
  <c r="AH151" i="61"/>
  <c r="AH109" i="61"/>
  <c r="AJ143" i="61"/>
  <c r="AJ175" i="61"/>
  <c r="K12" i="61"/>
  <c r="L15" i="61" s="1"/>
  <c r="J15" i="61" s="1"/>
  <c r="K15" i="61" s="1"/>
  <c r="AJ44" i="61"/>
  <c r="AH34" i="61"/>
  <c r="AJ42" i="61"/>
  <c r="AH84" i="61"/>
  <c r="AJ39" i="61"/>
  <c r="AH32" i="61"/>
  <c r="AH60" i="61"/>
  <c r="AJ67" i="61"/>
  <c r="AJ32" i="61"/>
  <c r="AJ109" i="61"/>
  <c r="AJ31" i="61"/>
  <c r="AJ27" i="61"/>
  <c r="AJ62" i="61"/>
  <c r="AJ22" i="61"/>
  <c r="AH54" i="61"/>
  <c r="AH73" i="61"/>
  <c r="AJ41" i="61"/>
  <c r="AJ88" i="61"/>
  <c r="AJ84" i="61"/>
  <c r="AJ124" i="61"/>
  <c r="AH69" i="61"/>
  <c r="AH101" i="61"/>
  <c r="AH48" i="61"/>
  <c r="AH80" i="61"/>
  <c r="AH163" i="61"/>
  <c r="AH115" i="61"/>
  <c r="AH78" i="61"/>
  <c r="AH136" i="61"/>
  <c r="AJ130" i="61"/>
  <c r="AJ162" i="61"/>
  <c r="AJ123" i="61"/>
  <c r="AJ155" i="61"/>
  <c r="AH113" i="61"/>
  <c r="AH145" i="61"/>
  <c r="AH177" i="61"/>
  <c r="AH132" i="61"/>
  <c r="AH164" i="61"/>
  <c r="AJ156" i="61"/>
  <c r="AH114" i="61"/>
  <c r="AH146" i="61"/>
  <c r="AH178" i="61"/>
  <c r="AJ56" i="61"/>
  <c r="AH23" i="61"/>
  <c r="AH21" i="61"/>
  <c r="AJ57" i="61"/>
  <c r="AH112" i="61"/>
  <c r="AH70" i="61"/>
  <c r="AJ45" i="61"/>
  <c r="AJ112" i="61"/>
  <c r="AJ125" i="61"/>
  <c r="AH43" i="61"/>
  <c r="AH74" i="61"/>
  <c r="AJ55" i="61"/>
  <c r="AH38" i="61"/>
  <c r="AH98" i="61"/>
  <c r="AH33" i="61"/>
  <c r="AH89" i="61"/>
  <c r="AH20" i="61"/>
  <c r="AJ63" i="61"/>
  <c r="AJ132" i="61"/>
  <c r="AH95" i="61"/>
  <c r="AH135" i="61"/>
  <c r="AJ82" i="61"/>
  <c r="AJ116" i="61"/>
  <c r="AJ61" i="61"/>
  <c r="AJ93" i="61"/>
  <c r="AJ96" i="61"/>
  <c r="AH155" i="61"/>
  <c r="AJ91" i="61"/>
  <c r="AH160" i="61"/>
  <c r="AH141" i="61"/>
  <c r="AH173" i="61"/>
  <c r="AH134" i="61"/>
  <c r="AH166" i="61"/>
  <c r="AJ126" i="61"/>
  <c r="AJ158" i="61"/>
  <c r="AJ113" i="61"/>
  <c r="AJ145" i="61"/>
  <c r="AJ177" i="61"/>
  <c r="AH167" i="61"/>
  <c r="AJ127" i="61"/>
  <c r="AJ159" i="61"/>
  <c r="AH67" i="61"/>
  <c r="AH47" i="61"/>
  <c r="AJ26" i="61"/>
  <c r="AH59" i="61"/>
  <c r="AJ81" i="61"/>
  <c r="AH16" i="61"/>
  <c r="AJ48" i="61"/>
  <c r="AJ160" i="61"/>
  <c r="AJ16" i="61"/>
  <c r="AJ52" i="61"/>
  <c r="AJ15" i="61"/>
  <c r="AH68" i="61"/>
  <c r="AJ43" i="61"/>
  <c r="AH120" i="61"/>
  <c r="AJ38" i="61"/>
  <c r="AH97" i="61"/>
  <c r="AJ25" i="61"/>
  <c r="AH65" i="61"/>
  <c r="AJ141" i="61"/>
  <c r="AJ100" i="61"/>
  <c r="AJ144" i="61"/>
  <c r="AH85" i="61"/>
  <c r="AJ120" i="61"/>
  <c r="AH64" i="61"/>
  <c r="AH96" i="61"/>
  <c r="AH99" i="61"/>
  <c r="AJ165" i="61"/>
  <c r="AH94" i="61"/>
  <c r="AJ168" i="61"/>
  <c r="AJ146" i="61"/>
  <c r="AJ178" i="61"/>
  <c r="AJ139" i="61"/>
  <c r="AJ171" i="61"/>
  <c r="AH129" i="61"/>
  <c r="AH161" i="61"/>
  <c r="AH116" i="61"/>
  <c r="AH148" i="61"/>
  <c r="AJ140" i="61"/>
  <c r="AJ172" i="61"/>
  <c r="AH130" i="61"/>
  <c r="AH162" i="61"/>
  <c r="AJ28" i="61"/>
  <c r="AH55" i="61"/>
  <c r="AH29" i="61"/>
  <c r="AJ68" i="61"/>
  <c r="AJ87" i="61"/>
  <c r="AJ21" i="61"/>
  <c r="AH52" i="61"/>
  <c r="AJ102" i="61"/>
  <c r="AH19" i="61"/>
  <c r="AJ60" i="61"/>
  <c r="AH18" i="61"/>
  <c r="AJ79" i="61"/>
  <c r="AH46" i="61"/>
  <c r="AH128" i="61"/>
  <c r="AH41" i="61"/>
  <c r="AH100" i="61"/>
  <c r="AH28" i="61"/>
  <c r="AH81" i="61"/>
  <c r="AH71" i="61"/>
  <c r="AH103" i="61"/>
  <c r="AJ58" i="61"/>
  <c r="AJ90" i="61"/>
  <c r="AH123" i="61"/>
  <c r="AJ69" i="61"/>
  <c r="AJ101" i="61"/>
  <c r="AH105" i="61"/>
  <c r="AH168" i="61"/>
  <c r="AJ99" i="61"/>
  <c r="AH117" i="61"/>
  <c r="AH149" i="61"/>
  <c r="AJ110" i="61"/>
  <c r="AH142" i="61"/>
  <c r="AH174" i="61"/>
  <c r="AJ134" i="61"/>
  <c r="AJ166" i="61"/>
  <c r="AJ121" i="61"/>
  <c r="AJ153" i="61"/>
  <c r="AH143" i="61"/>
  <c r="AH175" i="61"/>
  <c r="AJ135" i="61"/>
  <c r="AJ167" i="61"/>
  <c r="AH31" i="61"/>
  <c r="AJ36" i="61"/>
  <c r="AJ34" i="61"/>
  <c r="AJ70" i="61"/>
  <c r="AH92" i="61"/>
  <c r="AH24" i="61"/>
  <c r="AH58" i="61"/>
  <c r="AH51" i="61"/>
  <c r="AJ24" i="61"/>
  <c r="AH62" i="61"/>
  <c r="AJ23" i="61"/>
  <c r="AJ19" i="61"/>
  <c r="AH49" i="61"/>
  <c r="AJ152" i="61"/>
  <c r="AJ46" i="61"/>
  <c r="AH139" i="61"/>
  <c r="AJ33" i="61"/>
  <c r="AH82" i="61"/>
  <c r="AJ76" i="61"/>
  <c r="AJ111" i="61"/>
  <c r="AH61" i="61"/>
  <c r="AH93" i="61"/>
  <c r="AH127" i="61"/>
  <c r="AH72" i="61"/>
  <c r="AJ104" i="61"/>
  <c r="AH106" i="61"/>
  <c r="AJ176" i="61"/>
  <c r="AH102" i="61"/>
  <c r="AJ122" i="61"/>
  <c r="AJ154" i="61"/>
  <c r="AJ115" i="61"/>
  <c r="AJ147" i="61"/>
  <c r="AJ105" i="61"/>
  <c r="AH137" i="61"/>
  <c r="AH169" i="61"/>
  <c r="AH124" i="61"/>
  <c r="AH156" i="61"/>
  <c r="AJ148" i="61"/>
  <c r="AJ106" i="61"/>
  <c r="AH138" i="61"/>
  <c r="AH170" i="61"/>
  <c r="AJ59" i="61"/>
  <c r="AH178" i="62"/>
  <c r="AJ175" i="62"/>
  <c r="AH170" i="62"/>
  <c r="AJ167" i="62"/>
  <c r="AH162" i="62"/>
  <c r="AJ159" i="62"/>
  <c r="AH154" i="62"/>
  <c r="AJ151" i="62"/>
  <c r="AH146" i="62"/>
  <c r="AJ143" i="62"/>
  <c r="AH138" i="62"/>
  <c r="AJ135" i="62"/>
  <c r="AH175" i="62"/>
  <c r="AJ172" i="62"/>
  <c r="AH167" i="62"/>
  <c r="AJ164" i="62"/>
  <c r="AH159" i="62"/>
  <c r="AJ156" i="62"/>
  <c r="AH151" i="62"/>
  <c r="AJ148" i="62"/>
  <c r="AH143" i="62"/>
  <c r="AJ140" i="62"/>
  <c r="AH135" i="62"/>
  <c r="AJ132" i="62"/>
  <c r="AH127" i="62"/>
  <c r="AJ124" i="62"/>
  <c r="AH119" i="62"/>
  <c r="AJ116" i="62"/>
  <c r="AJ111" i="62"/>
  <c r="AH106" i="62"/>
  <c r="AJ177" i="62"/>
  <c r="AH172" i="62"/>
  <c r="AJ169" i="62"/>
  <c r="AH164" i="62"/>
  <c r="AJ161" i="62"/>
  <c r="AH156" i="62"/>
  <c r="AJ153" i="62"/>
  <c r="AH148" i="62"/>
  <c r="AJ145" i="62"/>
  <c r="AH140" i="62"/>
  <c r="AJ137" i="62"/>
  <c r="AH177" i="62"/>
  <c r="AJ174" i="62"/>
  <c r="AH174" i="62"/>
  <c r="AJ171" i="62"/>
  <c r="AH166" i="62"/>
  <c r="AJ163" i="62"/>
  <c r="AH158" i="62"/>
  <c r="AJ155" i="62"/>
  <c r="AH150" i="62"/>
  <c r="AJ147" i="62"/>
  <c r="AH142" i="62"/>
  <c r="AJ139" i="62"/>
  <c r="AJ176" i="62"/>
  <c r="AH171" i="62"/>
  <c r="AJ168" i="62"/>
  <c r="AH163" i="62"/>
  <c r="AJ160" i="62"/>
  <c r="AH155" i="62"/>
  <c r="AJ152" i="62"/>
  <c r="AH147" i="62"/>
  <c r="AJ144" i="62"/>
  <c r="AH139" i="62"/>
  <c r="AJ136" i="62"/>
  <c r="AH131" i="62"/>
  <c r="AJ128" i="62"/>
  <c r="AH123" i="62"/>
  <c r="AJ120" i="62"/>
  <c r="AH115" i="62"/>
  <c r="AH110" i="62"/>
  <c r="AJ107" i="62"/>
  <c r="AJ166" i="62"/>
  <c r="AJ154" i="62"/>
  <c r="AH144" i="62"/>
  <c r="AJ141" i="62"/>
  <c r="AH137" i="62"/>
  <c r="AJ133" i="62"/>
  <c r="AH132" i="62"/>
  <c r="AH122" i="62"/>
  <c r="AH121" i="62"/>
  <c r="AJ112" i="62"/>
  <c r="AJ103" i="62"/>
  <c r="AH98" i="62"/>
  <c r="AJ95" i="62"/>
  <c r="AH90" i="62"/>
  <c r="AJ87" i="62"/>
  <c r="AH82" i="62"/>
  <c r="AJ79" i="62"/>
  <c r="AH74" i="62"/>
  <c r="AJ71" i="62"/>
  <c r="AH66" i="62"/>
  <c r="AJ63" i="62"/>
  <c r="AJ173" i="62"/>
  <c r="AJ162" i="62"/>
  <c r="AH141" i="62"/>
  <c r="AJ134" i="62"/>
  <c r="AH133" i="62"/>
  <c r="AJ131" i="62"/>
  <c r="AJ130" i="62"/>
  <c r="AJ129" i="62"/>
  <c r="AH120" i="62"/>
  <c r="AH112" i="62"/>
  <c r="AH103" i="62"/>
  <c r="AJ100" i="62"/>
  <c r="AH95" i="62"/>
  <c r="AJ92" i="62"/>
  <c r="AH87" i="62"/>
  <c r="AJ84" i="62"/>
  <c r="AH79" i="62"/>
  <c r="AJ76" i="62"/>
  <c r="AH71" i="62"/>
  <c r="AJ68" i="62"/>
  <c r="AH63" i="62"/>
  <c r="AJ60" i="62"/>
  <c r="AH55" i="62"/>
  <c r="AJ52" i="62"/>
  <c r="AH173" i="62"/>
  <c r="AJ170" i="62"/>
  <c r="AH152" i="62"/>
  <c r="AJ149" i="62"/>
  <c r="AH145" i="62"/>
  <c r="AH134" i="62"/>
  <c r="AH130" i="62"/>
  <c r="AH129" i="62"/>
  <c r="AJ119" i="62"/>
  <c r="AJ118" i="62"/>
  <c r="AJ117" i="62"/>
  <c r="AH111" i="62"/>
  <c r="AH100" i="62"/>
  <c r="AJ178" i="62"/>
  <c r="AH160" i="62"/>
  <c r="AH149" i="62"/>
  <c r="AJ142" i="62"/>
  <c r="AH128" i="62"/>
  <c r="AH118" i="62"/>
  <c r="AH117" i="62"/>
  <c r="AJ110" i="62"/>
  <c r="AJ109" i="62"/>
  <c r="AJ108" i="62"/>
  <c r="AJ102" i="62"/>
  <c r="AH97" i="62"/>
  <c r="AJ94" i="62"/>
  <c r="AH89" i="62"/>
  <c r="AJ86" i="62"/>
  <c r="AH81" i="62"/>
  <c r="AJ78" i="62"/>
  <c r="AH73" i="62"/>
  <c r="AJ70" i="62"/>
  <c r="AH65" i="62"/>
  <c r="AJ165" i="62"/>
  <c r="AH161" i="62"/>
  <c r="AH157" i="62"/>
  <c r="AJ150" i="62"/>
  <c r="AH126" i="62"/>
  <c r="AH125" i="62"/>
  <c r="AJ115" i="62"/>
  <c r="AJ114" i="62"/>
  <c r="AJ113" i="62"/>
  <c r="AH107" i="62"/>
  <c r="AH99" i="62"/>
  <c r="AJ96" i="62"/>
  <c r="AH91" i="62"/>
  <c r="AJ88" i="62"/>
  <c r="AH83" i="62"/>
  <c r="AJ80" i="62"/>
  <c r="AH169" i="62"/>
  <c r="AH165" i="62"/>
  <c r="AJ146" i="62"/>
  <c r="AH136" i="62"/>
  <c r="AH168" i="62"/>
  <c r="AJ158" i="62"/>
  <c r="AJ127" i="62"/>
  <c r="AJ125" i="62"/>
  <c r="AH105" i="62"/>
  <c r="AJ91" i="62"/>
  <c r="AH85" i="62"/>
  <c r="AJ77" i="62"/>
  <c r="AJ74" i="62"/>
  <c r="AJ72" i="62"/>
  <c r="AJ59" i="62"/>
  <c r="AH51" i="62"/>
  <c r="AJ47" i="62"/>
  <c r="AH42" i="62"/>
  <c r="AJ39" i="62"/>
  <c r="AH34" i="62"/>
  <c r="AJ31" i="62"/>
  <c r="AH26" i="62"/>
  <c r="AJ23" i="62"/>
  <c r="AH18" i="62"/>
  <c r="AJ15" i="62"/>
  <c r="AJ122" i="62"/>
  <c r="AH109" i="62"/>
  <c r="AJ106" i="62"/>
  <c r="AH102" i="62"/>
  <c r="AH96" i="62"/>
  <c r="AH92" i="62"/>
  <c r="AJ90" i="62"/>
  <c r="AH78" i="62"/>
  <c r="AH77" i="62"/>
  <c r="AH72" i="62"/>
  <c r="AH59" i="62"/>
  <c r="AJ55" i="62"/>
  <c r="AJ50" i="62"/>
  <c r="AH47" i="62"/>
  <c r="AJ44" i="62"/>
  <c r="AH39" i="62"/>
  <c r="AJ36" i="62"/>
  <c r="AH31" i="62"/>
  <c r="AJ28" i="62"/>
  <c r="AH23" i="62"/>
  <c r="AJ20" i="62"/>
  <c r="AH15" i="62"/>
  <c r="AH114" i="62"/>
  <c r="AJ97" i="62"/>
  <c r="AJ93" i="62"/>
  <c r="AH86" i="62"/>
  <c r="AJ58" i="62"/>
  <c r="AJ54" i="62"/>
  <c r="AH50" i="62"/>
  <c r="AJ49" i="62"/>
  <c r="AH44" i="62"/>
  <c r="AJ41" i="62"/>
  <c r="AH36" i="62"/>
  <c r="AJ33" i="62"/>
  <c r="AH28" i="62"/>
  <c r="AJ25" i="62"/>
  <c r="AH20" i="62"/>
  <c r="AJ17" i="62"/>
  <c r="AH176" i="62"/>
  <c r="AJ157" i="62"/>
  <c r="AJ99" i="62"/>
  <c r="AH93" i="62"/>
  <c r="AH58" i="62"/>
  <c r="AJ57" i="62"/>
  <c r="AH54" i="62"/>
  <c r="AH49" i="62"/>
  <c r="AJ46" i="62"/>
  <c r="AH41" i="62"/>
  <c r="AJ38" i="62"/>
  <c r="AH33" i="62"/>
  <c r="AJ30" i="62"/>
  <c r="AH25" i="62"/>
  <c r="AJ22" i="62"/>
  <c r="AH17" i="62"/>
  <c r="AJ126" i="62"/>
  <c r="AJ98" i="62"/>
  <c r="AJ81" i="62"/>
  <c r="AH80" i="62"/>
  <c r="AJ67" i="62"/>
  <c r="AH57" i="62"/>
  <c r="AJ53" i="62"/>
  <c r="AH46" i="62"/>
  <c r="AJ43" i="62"/>
  <c r="AH38" i="62"/>
  <c r="AJ35" i="62"/>
  <c r="AH30" i="62"/>
  <c r="AJ27" i="62"/>
  <c r="AH22" i="62"/>
  <c r="AJ19" i="62"/>
  <c r="AJ123" i="62"/>
  <c r="AJ121" i="62"/>
  <c r="AH108" i="62"/>
  <c r="AH94" i="62"/>
  <c r="AJ83" i="62"/>
  <c r="AH68" i="62"/>
  <c r="AH67" i="62"/>
  <c r="AJ65" i="62"/>
  <c r="AJ62" i="62"/>
  <c r="AH53" i="62"/>
  <c r="AJ48" i="62"/>
  <c r="AH43" i="62"/>
  <c r="AJ40" i="62"/>
  <c r="AH35" i="62"/>
  <c r="AJ32" i="62"/>
  <c r="AH27" i="62"/>
  <c r="AJ24" i="62"/>
  <c r="AH19" i="62"/>
  <c r="AJ16" i="62"/>
  <c r="AH124" i="62"/>
  <c r="AH113" i="62"/>
  <c r="AJ105" i="62"/>
  <c r="AH153" i="62"/>
  <c r="AH116" i="62"/>
  <c r="AJ104" i="62"/>
  <c r="AJ101" i="62"/>
  <c r="AH88" i="62"/>
  <c r="AH84" i="62"/>
  <c r="AJ82" i="62"/>
  <c r="AJ75" i="62"/>
  <c r="AJ69" i="62"/>
  <c r="AJ66" i="62"/>
  <c r="AJ64" i="62"/>
  <c r="AH62" i="62"/>
  <c r="AJ61" i="62"/>
  <c r="AJ56" i="62"/>
  <c r="AH52" i="62"/>
  <c r="AH48" i="62"/>
  <c r="AJ45" i="62"/>
  <c r="AH40" i="62"/>
  <c r="AJ37" i="62"/>
  <c r="AH32" i="62"/>
  <c r="AJ29" i="62"/>
  <c r="AH24" i="62"/>
  <c r="AJ21" i="62"/>
  <c r="AH16" i="62"/>
  <c r="AJ138" i="62"/>
  <c r="AH104" i="62"/>
  <c r="AH101" i="62"/>
  <c r="AH21" i="62"/>
  <c r="AJ34" i="62"/>
  <c r="AJ85" i="62"/>
  <c r="AJ26" i="62"/>
  <c r="AJ89" i="62"/>
  <c r="AH60" i="62"/>
  <c r="AH29" i="62"/>
  <c r="AH70" i="62"/>
  <c r="AH75" i="62"/>
  <c r="AH37" i="62"/>
  <c r="AH64" i="62"/>
  <c r="AH61" i="62"/>
  <c r="AH56" i="62"/>
  <c r="AJ42" i="62"/>
  <c r="AJ18" i="62"/>
  <c r="AH76" i="62"/>
  <c r="AJ73" i="62"/>
  <c r="AJ51" i="62"/>
  <c r="AH45" i="62"/>
  <c r="AH69" i="62"/>
  <c r="K12" i="62"/>
  <c r="AE15" i="62"/>
  <c r="K12" i="59"/>
  <c r="AH178" i="59"/>
  <c r="AJ175" i="59"/>
  <c r="AH170" i="59"/>
  <c r="AJ167" i="59"/>
  <c r="AH162" i="59"/>
  <c r="AJ159" i="59"/>
  <c r="AH154" i="59"/>
  <c r="AJ151" i="59"/>
  <c r="AH146" i="59"/>
  <c r="AJ143" i="59"/>
  <c r="AH138" i="59"/>
  <c r="AJ135" i="59"/>
  <c r="AH130" i="59"/>
  <c r="AJ127" i="59"/>
  <c r="AH122" i="59"/>
  <c r="AJ119" i="59"/>
  <c r="AH114" i="59"/>
  <c r="AH109" i="59"/>
  <c r="AJ106" i="59"/>
  <c r="AH175" i="59"/>
  <c r="AJ172" i="59"/>
  <c r="AH167" i="59"/>
  <c r="AJ164" i="59"/>
  <c r="AH159" i="59"/>
  <c r="AJ156" i="59"/>
  <c r="AH151" i="59"/>
  <c r="AJ148" i="59"/>
  <c r="AH143" i="59"/>
  <c r="AJ140" i="59"/>
  <c r="AH135" i="59"/>
  <c r="AJ132" i="59"/>
  <c r="AJ177" i="59"/>
  <c r="AH172" i="59"/>
  <c r="AJ169" i="59"/>
  <c r="AH164" i="59"/>
  <c r="AJ161" i="59"/>
  <c r="AH156" i="59"/>
  <c r="AJ153" i="59"/>
  <c r="AH148" i="59"/>
  <c r="AJ145" i="59"/>
  <c r="AH140" i="59"/>
  <c r="AJ137" i="59"/>
  <c r="AH132" i="59"/>
  <c r="AJ129" i="59"/>
  <c r="AH177" i="59"/>
  <c r="AJ174" i="59"/>
  <c r="AH169" i="59"/>
  <c r="AJ166" i="59"/>
  <c r="AH161" i="59"/>
  <c r="AJ158" i="59"/>
  <c r="AH153" i="59"/>
  <c r="AJ150" i="59"/>
  <c r="AH145" i="59"/>
  <c r="AJ142" i="59"/>
  <c r="AH137" i="59"/>
  <c r="AJ134" i="59"/>
  <c r="AH129" i="59"/>
  <c r="AH174" i="59"/>
  <c r="AJ171" i="59"/>
  <c r="AH166" i="59"/>
  <c r="AJ163" i="59"/>
  <c r="AH158" i="59"/>
  <c r="AJ155" i="59"/>
  <c r="AH150" i="59"/>
  <c r="AJ147" i="59"/>
  <c r="AH142" i="59"/>
  <c r="AJ139" i="59"/>
  <c r="AH134" i="59"/>
  <c r="AJ131" i="59"/>
  <c r="AH126" i="59"/>
  <c r="AJ123" i="59"/>
  <c r="AH118" i="59"/>
  <c r="AJ115" i="59"/>
  <c r="AJ176" i="59"/>
  <c r="AH171" i="59"/>
  <c r="AJ168" i="59"/>
  <c r="AH163" i="59"/>
  <c r="AJ160" i="59"/>
  <c r="AH155" i="59"/>
  <c r="AJ152" i="59"/>
  <c r="AH147" i="59"/>
  <c r="AJ144" i="59"/>
  <c r="AH139" i="59"/>
  <c r="AJ136" i="59"/>
  <c r="AH131" i="59"/>
  <c r="AJ128" i="59"/>
  <c r="AH123" i="59"/>
  <c r="AJ120" i="59"/>
  <c r="AH115" i="59"/>
  <c r="AH110" i="59"/>
  <c r="AJ107" i="59"/>
  <c r="AJ178" i="59"/>
  <c r="AH173" i="59"/>
  <c r="AJ170" i="59"/>
  <c r="AH165" i="59"/>
  <c r="AJ162" i="59"/>
  <c r="AH157" i="59"/>
  <c r="AJ154" i="59"/>
  <c r="AH149" i="59"/>
  <c r="AJ146" i="59"/>
  <c r="AH141" i="59"/>
  <c r="AJ138" i="59"/>
  <c r="AH133" i="59"/>
  <c r="AJ130" i="59"/>
  <c r="AH125" i="59"/>
  <c r="AJ122" i="59"/>
  <c r="AH117" i="59"/>
  <c r="AJ114" i="59"/>
  <c r="AH112" i="59"/>
  <c r="AH113" i="59"/>
  <c r="AH100" i="59"/>
  <c r="AJ97" i="59"/>
  <c r="AH92" i="59"/>
  <c r="AJ89" i="59"/>
  <c r="AH84" i="59"/>
  <c r="AJ81" i="59"/>
  <c r="AH76" i="59"/>
  <c r="AJ73" i="59"/>
  <c r="AH160" i="59"/>
  <c r="AH128" i="59"/>
  <c r="AJ121" i="59"/>
  <c r="AJ110" i="59"/>
  <c r="AJ102" i="59"/>
  <c r="AH97" i="59"/>
  <c r="AJ94" i="59"/>
  <c r="AH89" i="59"/>
  <c r="AJ86" i="59"/>
  <c r="AH81" i="59"/>
  <c r="AJ78" i="59"/>
  <c r="AH73" i="59"/>
  <c r="AJ70" i="59"/>
  <c r="AH65" i="59"/>
  <c r="AJ62" i="59"/>
  <c r="AH57" i="59"/>
  <c r="AJ54" i="59"/>
  <c r="AH49" i="59"/>
  <c r="AJ46" i="59"/>
  <c r="AJ165" i="59"/>
  <c r="AH144" i="59"/>
  <c r="AJ133" i="59"/>
  <c r="AH121" i="59"/>
  <c r="AJ116" i="59"/>
  <c r="AJ109" i="59"/>
  <c r="AJ108" i="59"/>
  <c r="AH102" i="59"/>
  <c r="AJ99" i="59"/>
  <c r="AH94" i="59"/>
  <c r="AJ91" i="59"/>
  <c r="AH86" i="59"/>
  <c r="AJ83" i="59"/>
  <c r="AH78" i="59"/>
  <c r="AJ75" i="59"/>
  <c r="AH70" i="59"/>
  <c r="AJ67" i="59"/>
  <c r="AH62" i="59"/>
  <c r="AJ59" i="59"/>
  <c r="AH54" i="59"/>
  <c r="AJ51" i="59"/>
  <c r="AJ117" i="59"/>
  <c r="AH116" i="59"/>
  <c r="AH108" i="59"/>
  <c r="AH107" i="59"/>
  <c r="AH106" i="59"/>
  <c r="AJ105" i="59"/>
  <c r="AJ104" i="59"/>
  <c r="AH99" i="59"/>
  <c r="AJ96" i="59"/>
  <c r="AH91" i="59"/>
  <c r="AJ88" i="59"/>
  <c r="AH83" i="59"/>
  <c r="AJ80" i="59"/>
  <c r="AH75" i="59"/>
  <c r="AJ72" i="59"/>
  <c r="AH67" i="59"/>
  <c r="AJ173" i="59"/>
  <c r="AH136" i="59"/>
  <c r="AJ125" i="59"/>
  <c r="AH124" i="59"/>
  <c r="AH119" i="59"/>
  <c r="AJ118" i="59"/>
  <c r="AH152" i="59"/>
  <c r="AJ112" i="59"/>
  <c r="AJ111" i="59"/>
  <c r="AJ103" i="59"/>
  <c r="AH98" i="59"/>
  <c r="AJ95" i="59"/>
  <c r="AH90" i="59"/>
  <c r="AJ87" i="59"/>
  <c r="AH82" i="59"/>
  <c r="AJ79" i="59"/>
  <c r="AH168" i="59"/>
  <c r="AJ149" i="59"/>
  <c r="AH101" i="59"/>
  <c r="AH93" i="59"/>
  <c r="AH85" i="59"/>
  <c r="AH77" i="59"/>
  <c r="AH72" i="59"/>
  <c r="AJ71" i="59"/>
  <c r="AJ63" i="59"/>
  <c r="AH53" i="59"/>
  <c r="AJ52" i="59"/>
  <c r="AH51" i="59"/>
  <c r="AH47" i="59"/>
  <c r="AJ43" i="59"/>
  <c r="AH38" i="59"/>
  <c r="AJ35" i="59"/>
  <c r="AH30" i="59"/>
  <c r="AJ27" i="59"/>
  <c r="AH22" i="59"/>
  <c r="AJ19" i="59"/>
  <c r="AH39" i="59"/>
  <c r="AJ36" i="59"/>
  <c r="AH31" i="59"/>
  <c r="AH15" i="59"/>
  <c r="AH120" i="59"/>
  <c r="AH71" i="59"/>
  <c r="AH63" i="59"/>
  <c r="AJ61" i="59"/>
  <c r="AH52" i="59"/>
  <c r="AJ50" i="59"/>
  <c r="AH46" i="59"/>
  <c r="AH43" i="59"/>
  <c r="AJ40" i="59"/>
  <c r="AH35" i="59"/>
  <c r="AJ32" i="59"/>
  <c r="AH27" i="59"/>
  <c r="AJ24" i="59"/>
  <c r="AH19" i="59"/>
  <c r="AJ16" i="59"/>
  <c r="AJ48" i="59"/>
  <c r="AJ141" i="59"/>
  <c r="AH61" i="59"/>
  <c r="AJ60" i="59"/>
  <c r="AH59" i="59"/>
  <c r="AH50" i="59"/>
  <c r="AJ45" i="59"/>
  <c r="AH40" i="59"/>
  <c r="AJ37" i="59"/>
  <c r="AH32" i="59"/>
  <c r="AJ29" i="59"/>
  <c r="AH24" i="59"/>
  <c r="AJ21" i="59"/>
  <c r="AH16" i="59"/>
  <c r="AH95" i="59"/>
  <c r="AH88" i="59"/>
  <c r="AH87" i="59"/>
  <c r="AH80" i="59"/>
  <c r="AH74" i="59"/>
  <c r="AH69" i="59"/>
  <c r="AJ57" i="59"/>
  <c r="AH56" i="59"/>
  <c r="AJ28" i="59"/>
  <c r="AJ126" i="59"/>
  <c r="AJ113" i="59"/>
  <c r="AJ98" i="59"/>
  <c r="AJ90" i="59"/>
  <c r="AJ82" i="59"/>
  <c r="AH60" i="59"/>
  <c r="AJ58" i="59"/>
  <c r="AH45" i="59"/>
  <c r="AJ42" i="59"/>
  <c r="AH37" i="59"/>
  <c r="AJ34" i="59"/>
  <c r="AH29" i="59"/>
  <c r="AJ26" i="59"/>
  <c r="AH21" i="59"/>
  <c r="AJ18" i="59"/>
  <c r="AJ124" i="59"/>
  <c r="AH104" i="59"/>
  <c r="AJ74" i="59"/>
  <c r="AJ69" i="59"/>
  <c r="AH58" i="59"/>
  <c r="AJ56" i="59"/>
  <c r="AJ49" i="59"/>
  <c r="AH42" i="59"/>
  <c r="AJ39" i="59"/>
  <c r="AH34" i="59"/>
  <c r="AJ31" i="59"/>
  <c r="AH26" i="59"/>
  <c r="AJ23" i="59"/>
  <c r="AH18" i="59"/>
  <c r="AJ15" i="59"/>
  <c r="AH103" i="59"/>
  <c r="AH79" i="59"/>
  <c r="AJ68" i="59"/>
  <c r="AJ66" i="59"/>
  <c r="AJ44" i="59"/>
  <c r="AJ157" i="59"/>
  <c r="AH176" i="59"/>
  <c r="AH111" i="59"/>
  <c r="AH105" i="59"/>
  <c r="AJ101" i="59"/>
  <c r="AJ93" i="59"/>
  <c r="AJ85" i="59"/>
  <c r="AJ77" i="59"/>
  <c r="AJ65" i="59"/>
  <c r="AH64" i="59"/>
  <c r="AH55" i="59"/>
  <c r="AJ53" i="59"/>
  <c r="AJ47" i="59"/>
  <c r="AH41" i="59"/>
  <c r="AJ38" i="59"/>
  <c r="AH33" i="59"/>
  <c r="AJ30" i="59"/>
  <c r="AH25" i="59"/>
  <c r="AJ22" i="59"/>
  <c r="AH17" i="59"/>
  <c r="AH96" i="59"/>
  <c r="AH23" i="59"/>
  <c r="AJ20" i="59"/>
  <c r="AH68" i="59"/>
  <c r="AH48" i="59"/>
  <c r="AH44" i="59"/>
  <c r="AH36" i="59"/>
  <c r="AH28" i="59"/>
  <c r="AJ100" i="59"/>
  <c r="AJ64" i="59"/>
  <c r="AJ55" i="59"/>
  <c r="AH20" i="59"/>
  <c r="AJ76" i="59"/>
  <c r="AJ92" i="59"/>
  <c r="AJ41" i="59"/>
  <c r="AJ33" i="59"/>
  <c r="AJ25" i="59"/>
  <c r="AJ17" i="59"/>
  <c r="AH66" i="59"/>
  <c r="AH127" i="59"/>
  <c r="AJ84" i="59"/>
  <c r="L15" i="58"/>
  <c r="J15" i="58" s="1"/>
  <c r="K15" i="58" s="1"/>
  <c r="AH178" i="57"/>
  <c r="AJ175" i="57"/>
  <c r="AH170" i="57"/>
  <c r="AJ167" i="57"/>
  <c r="AH162" i="57"/>
  <c r="AJ159" i="57"/>
  <c r="AH154" i="57"/>
  <c r="AJ151" i="57"/>
  <c r="AH146" i="57"/>
  <c r="AJ143" i="57"/>
  <c r="AH138" i="57"/>
  <c r="AJ135" i="57"/>
  <c r="AH130" i="57"/>
  <c r="AJ127" i="57"/>
  <c r="AH122" i="57"/>
  <c r="AH175" i="57"/>
  <c r="AJ172" i="57"/>
  <c r="AH167" i="57"/>
  <c r="AJ164" i="57"/>
  <c r="AH159" i="57"/>
  <c r="AJ156" i="57"/>
  <c r="AH151" i="57"/>
  <c r="AJ148" i="57"/>
  <c r="AH143" i="57"/>
  <c r="AJ140" i="57"/>
  <c r="AH135" i="57"/>
  <c r="AJ132" i="57"/>
  <c r="AJ177" i="57"/>
  <c r="AH172" i="57"/>
  <c r="AJ169" i="57"/>
  <c r="AH164" i="57"/>
  <c r="AJ161" i="57"/>
  <c r="AH156" i="57"/>
  <c r="AJ153" i="57"/>
  <c r="AH148" i="57"/>
  <c r="AJ145" i="57"/>
  <c r="AH140" i="57"/>
  <c r="AJ137" i="57"/>
  <c r="AH132" i="57"/>
  <c r="AJ129" i="57"/>
  <c r="AH124" i="57"/>
  <c r="AJ121" i="57"/>
  <c r="AH174" i="57"/>
  <c r="AJ171" i="57"/>
  <c r="AH166" i="57"/>
  <c r="AJ163" i="57"/>
  <c r="AH158" i="57"/>
  <c r="AJ155" i="57"/>
  <c r="AH150" i="57"/>
  <c r="AJ147" i="57"/>
  <c r="AH142" i="57"/>
  <c r="AJ139" i="57"/>
  <c r="AH134" i="57"/>
  <c r="AJ176" i="57"/>
  <c r="AH171" i="57"/>
  <c r="AJ168" i="57"/>
  <c r="AH163" i="57"/>
  <c r="AJ160" i="57"/>
  <c r="AH155" i="57"/>
  <c r="AJ152" i="57"/>
  <c r="AH147" i="57"/>
  <c r="AJ144" i="57"/>
  <c r="AH139" i="57"/>
  <c r="AJ136" i="57"/>
  <c r="AH131" i="57"/>
  <c r="AJ128" i="57"/>
  <c r="AJ178" i="57"/>
  <c r="AH173" i="57"/>
  <c r="AJ170" i="57"/>
  <c r="AH165" i="57"/>
  <c r="AJ162" i="57"/>
  <c r="AH157" i="57"/>
  <c r="AJ154" i="57"/>
  <c r="AH149" i="57"/>
  <c r="AJ146" i="57"/>
  <c r="AH141" i="57"/>
  <c r="AJ138" i="57"/>
  <c r="AH133" i="57"/>
  <c r="AJ130" i="57"/>
  <c r="AH125" i="57"/>
  <c r="AJ122" i="57"/>
  <c r="AH117" i="57"/>
  <c r="AJ114" i="57"/>
  <c r="AH112" i="57"/>
  <c r="AJ109" i="57"/>
  <c r="AH104" i="57"/>
  <c r="AJ131" i="57"/>
  <c r="AH128" i="57"/>
  <c r="AH116" i="57"/>
  <c r="AJ111" i="57"/>
  <c r="AH107" i="57"/>
  <c r="AJ106" i="57"/>
  <c r="AJ103" i="57"/>
  <c r="AH98" i="57"/>
  <c r="AJ95" i="57"/>
  <c r="AH176" i="57"/>
  <c r="AH168" i="57"/>
  <c r="AJ115" i="57"/>
  <c r="AH111" i="57"/>
  <c r="AH106" i="57"/>
  <c r="AH103" i="57"/>
  <c r="AJ100" i="57"/>
  <c r="AH95" i="57"/>
  <c r="AJ92" i="57"/>
  <c r="AH160" i="57"/>
  <c r="AH152" i="57"/>
  <c r="AH144" i="57"/>
  <c r="AH136" i="57"/>
  <c r="AH129" i="57"/>
  <c r="AJ120" i="57"/>
  <c r="AJ119" i="57"/>
  <c r="AH115" i="57"/>
  <c r="AJ110" i="57"/>
  <c r="AH100" i="57"/>
  <c r="AJ97" i="57"/>
  <c r="AH92" i="57"/>
  <c r="AJ89" i="57"/>
  <c r="AJ173" i="57"/>
  <c r="AJ165" i="57"/>
  <c r="AJ157" i="57"/>
  <c r="AJ149" i="57"/>
  <c r="AJ141" i="57"/>
  <c r="AH121" i="57"/>
  <c r="AH120" i="57"/>
  <c r="AH119" i="57"/>
  <c r="AJ118" i="57"/>
  <c r="AH114" i="57"/>
  <c r="AH110" i="57"/>
  <c r="AJ105" i="57"/>
  <c r="AJ102" i="57"/>
  <c r="AJ174" i="57"/>
  <c r="AJ166" i="57"/>
  <c r="AJ158" i="57"/>
  <c r="AJ150" i="57"/>
  <c r="AJ142" i="57"/>
  <c r="AJ134" i="57"/>
  <c r="AJ133" i="57"/>
  <c r="AJ126" i="57"/>
  <c r="AJ124" i="57"/>
  <c r="AJ123" i="57"/>
  <c r="AH118" i="57"/>
  <c r="AJ113" i="57"/>
  <c r="AH109" i="57"/>
  <c r="AH105" i="57"/>
  <c r="AH102" i="57"/>
  <c r="AJ99" i="57"/>
  <c r="AH94" i="57"/>
  <c r="AJ91" i="57"/>
  <c r="AH86" i="57"/>
  <c r="AJ83" i="57"/>
  <c r="AH78" i="57"/>
  <c r="AJ75" i="57"/>
  <c r="AH70" i="57"/>
  <c r="AJ67" i="57"/>
  <c r="AH62" i="57"/>
  <c r="AJ59" i="57"/>
  <c r="AH54" i="57"/>
  <c r="AJ51" i="57"/>
  <c r="AH46" i="57"/>
  <c r="AH177" i="57"/>
  <c r="AH169" i="57"/>
  <c r="AH127" i="57"/>
  <c r="AH126" i="57"/>
  <c r="AJ125" i="57"/>
  <c r="AH123" i="57"/>
  <c r="AH113" i="57"/>
  <c r="AJ108" i="57"/>
  <c r="AH99" i="57"/>
  <c r="AJ96" i="57"/>
  <c r="AH161" i="57"/>
  <c r="AH153" i="57"/>
  <c r="AH145" i="57"/>
  <c r="AH137" i="57"/>
  <c r="AJ117" i="57"/>
  <c r="AH108" i="57"/>
  <c r="AJ104" i="57"/>
  <c r="AJ101" i="57"/>
  <c r="AJ116" i="57"/>
  <c r="AJ112" i="57"/>
  <c r="AJ107" i="57"/>
  <c r="AH101" i="57"/>
  <c r="AJ98" i="57"/>
  <c r="AH93" i="57"/>
  <c r="AJ90" i="57"/>
  <c r="AH85" i="57"/>
  <c r="AJ82" i="57"/>
  <c r="AH77" i="57"/>
  <c r="AJ74" i="57"/>
  <c r="AH69" i="57"/>
  <c r="AJ66" i="57"/>
  <c r="AH61" i="57"/>
  <c r="AJ58" i="57"/>
  <c r="AH53" i="57"/>
  <c r="AJ50" i="57"/>
  <c r="AH45" i="57"/>
  <c r="AJ42" i="57"/>
  <c r="AH37" i="57"/>
  <c r="AJ34" i="57"/>
  <c r="AH29" i="57"/>
  <c r="AJ26" i="57"/>
  <c r="AH88" i="57"/>
  <c r="AJ87" i="57"/>
  <c r="AJ78" i="57"/>
  <c r="AJ61" i="57"/>
  <c r="AJ60" i="57"/>
  <c r="AH52" i="57"/>
  <c r="AH51" i="57"/>
  <c r="AH50" i="57"/>
  <c r="AJ49" i="57"/>
  <c r="AJ48" i="57"/>
  <c r="AH43" i="57"/>
  <c r="AJ38" i="57"/>
  <c r="AH34" i="57"/>
  <c r="AH30" i="57"/>
  <c r="AJ25" i="57"/>
  <c r="AH97" i="57"/>
  <c r="AH89" i="57"/>
  <c r="AH87" i="57"/>
  <c r="AJ86" i="57"/>
  <c r="AJ69" i="57"/>
  <c r="AJ68" i="57"/>
  <c r="AH60" i="57"/>
  <c r="AH59" i="57"/>
  <c r="AH58" i="57"/>
  <c r="AJ57" i="57"/>
  <c r="AJ56" i="57"/>
  <c r="AH49" i="57"/>
  <c r="AH48" i="57"/>
  <c r="AJ47" i="57"/>
  <c r="AH42" i="57"/>
  <c r="AH38" i="57"/>
  <c r="AJ33" i="57"/>
  <c r="AH25" i="57"/>
  <c r="AJ22" i="57"/>
  <c r="AH17" i="57"/>
  <c r="AJ94" i="57"/>
  <c r="AJ77" i="57"/>
  <c r="AJ76" i="57"/>
  <c r="AH68" i="57"/>
  <c r="AH67" i="57"/>
  <c r="AH66" i="57"/>
  <c r="AJ65" i="57"/>
  <c r="AJ64" i="57"/>
  <c r="AH57" i="57"/>
  <c r="AH56" i="57"/>
  <c r="AJ55" i="57"/>
  <c r="AH47" i="57"/>
  <c r="AJ41" i="57"/>
  <c r="AH33" i="57"/>
  <c r="AJ29" i="57"/>
  <c r="AH22" i="57"/>
  <c r="AJ19" i="57"/>
  <c r="AJ62" i="57"/>
  <c r="AH27" i="57"/>
  <c r="AH18" i="57"/>
  <c r="AJ15" i="57"/>
  <c r="AJ85" i="57"/>
  <c r="AJ84" i="57"/>
  <c r="AH76" i="57"/>
  <c r="AH75" i="57"/>
  <c r="AH74" i="57"/>
  <c r="AJ73" i="57"/>
  <c r="AJ72" i="57"/>
  <c r="AH65" i="57"/>
  <c r="AH64" i="57"/>
  <c r="AJ63" i="57"/>
  <c r="AH55" i="57"/>
  <c r="AH41" i="57"/>
  <c r="AJ37" i="57"/>
  <c r="AJ32" i="57"/>
  <c r="AJ28" i="57"/>
  <c r="AJ24" i="57"/>
  <c r="AH19" i="57"/>
  <c r="AJ16" i="57"/>
  <c r="AH21" i="57"/>
  <c r="AH39" i="57"/>
  <c r="AJ93" i="57"/>
  <c r="AH90" i="57"/>
  <c r="AH84" i="57"/>
  <c r="AH83" i="57"/>
  <c r="AH82" i="57"/>
  <c r="AJ81" i="57"/>
  <c r="AJ80" i="57"/>
  <c r="AH73" i="57"/>
  <c r="AH72" i="57"/>
  <c r="AJ71" i="57"/>
  <c r="AH63" i="57"/>
  <c r="AJ46" i="57"/>
  <c r="AJ40" i="57"/>
  <c r="AJ36" i="57"/>
  <c r="AH32" i="57"/>
  <c r="AJ31" i="57"/>
  <c r="AH28" i="57"/>
  <c r="AH24" i="57"/>
  <c r="AJ21" i="57"/>
  <c r="AH16" i="57"/>
  <c r="AH31" i="57"/>
  <c r="AJ18" i="57"/>
  <c r="AH79" i="57"/>
  <c r="AJ45" i="57"/>
  <c r="AJ35" i="57"/>
  <c r="AH96" i="57"/>
  <c r="AH81" i="57"/>
  <c r="AH80" i="57"/>
  <c r="AJ79" i="57"/>
  <c r="AH71" i="57"/>
  <c r="AJ54" i="57"/>
  <c r="AH40" i="57"/>
  <c r="AJ39" i="57"/>
  <c r="AH36" i="57"/>
  <c r="AJ27" i="57"/>
  <c r="AH91" i="57"/>
  <c r="AJ23" i="57"/>
  <c r="AJ88" i="57"/>
  <c r="AJ70" i="57"/>
  <c r="AJ53" i="57"/>
  <c r="AJ52" i="57"/>
  <c r="AH44" i="57"/>
  <c r="AJ43" i="57"/>
  <c r="AH35" i="57"/>
  <c r="AJ30" i="57"/>
  <c r="AH26" i="57"/>
  <c r="AH23" i="57"/>
  <c r="AJ20" i="57"/>
  <c r="AH15" i="57"/>
  <c r="AH20" i="57"/>
  <c r="AJ17" i="57"/>
  <c r="AJ44" i="57"/>
  <c r="K12" i="57"/>
  <c r="AE15" i="57"/>
  <c r="L15" i="56"/>
  <c r="J15" i="56" s="1"/>
  <c r="K15" i="56" s="1"/>
  <c r="L15" i="62" l="1"/>
  <c r="J15" i="62" s="1"/>
  <c r="K15" i="62" s="1"/>
  <c r="L15" i="59"/>
  <c r="J15" i="59" s="1"/>
  <c r="K15" i="59" s="1"/>
  <c r="L15" i="57"/>
  <c r="J15" i="57" s="1"/>
  <c r="K15" i="57" l="1"/>
  <c r="J16" i="57"/>
  <c r="D12" i="4"/>
  <c r="L3" i="4"/>
  <c r="X16" i="25"/>
  <c r="Y16" i="25" s="1"/>
  <c r="X14" i="25"/>
  <c r="Y14" i="25" s="1"/>
  <c r="X13" i="25"/>
  <c r="Y13" i="25" s="1"/>
  <c r="X12" i="25"/>
  <c r="Y12" i="25" s="1"/>
  <c r="X11" i="25"/>
  <c r="Y11" i="25" s="1"/>
  <c r="X10" i="25"/>
  <c r="Y10" i="25" s="1"/>
  <c r="S12" i="25"/>
  <c r="M16" i="57" l="1"/>
  <c r="AF16" i="57" s="1"/>
  <c r="AG16" i="57" s="1"/>
  <c r="J17" i="57"/>
  <c r="K16" i="57"/>
  <c r="Z16" i="25"/>
  <c r="M17" i="57" l="1"/>
  <c r="AF17" i="57" s="1"/>
  <c r="AG17" i="57" s="1"/>
  <c r="K17" i="57"/>
  <c r="J18" i="57"/>
  <c r="J178" i="4"/>
  <c r="K178" i="4" s="1"/>
  <c r="J177" i="4"/>
  <c r="M177" i="4" s="1"/>
  <c r="J176" i="4"/>
  <c r="K176" i="4" s="1"/>
  <c r="J175" i="4"/>
  <c r="K175" i="4" s="1"/>
  <c r="J174" i="4"/>
  <c r="M174" i="4" s="1"/>
  <c r="J173" i="4"/>
  <c r="M173" i="4" s="1"/>
  <c r="J172" i="4"/>
  <c r="K172" i="4" s="1"/>
  <c r="J171" i="4"/>
  <c r="K171" i="4" s="1"/>
  <c r="J170" i="4"/>
  <c r="M170" i="4" s="1"/>
  <c r="J169" i="4"/>
  <c r="M169" i="4" s="1"/>
  <c r="J168" i="4"/>
  <c r="K168" i="4" s="1"/>
  <c r="J167" i="4"/>
  <c r="K167" i="4" s="1"/>
  <c r="J166" i="4"/>
  <c r="K166" i="4" s="1"/>
  <c r="J165" i="4"/>
  <c r="M165" i="4" s="1"/>
  <c r="J164" i="4"/>
  <c r="K164" i="4" s="1"/>
  <c r="J163" i="4"/>
  <c r="K163" i="4" s="1"/>
  <c r="J162" i="4"/>
  <c r="K162" i="4" s="1"/>
  <c r="J161" i="4"/>
  <c r="M161" i="4" s="1"/>
  <c r="J160" i="4"/>
  <c r="K160" i="4" s="1"/>
  <c r="J159" i="4"/>
  <c r="K159" i="4" s="1"/>
  <c r="J158" i="4"/>
  <c r="K158" i="4" s="1"/>
  <c r="J157" i="4"/>
  <c r="M157" i="4" s="1"/>
  <c r="J156" i="4"/>
  <c r="K156" i="4" s="1"/>
  <c r="J155" i="4"/>
  <c r="K155" i="4" s="1"/>
  <c r="J154" i="4"/>
  <c r="K154" i="4" s="1"/>
  <c r="J153" i="4"/>
  <c r="M153" i="4" s="1"/>
  <c r="J152" i="4"/>
  <c r="K152" i="4" s="1"/>
  <c r="J151" i="4"/>
  <c r="K151" i="4" s="1"/>
  <c r="J150" i="4"/>
  <c r="K150" i="4" s="1"/>
  <c r="J149" i="4"/>
  <c r="M149" i="4" s="1"/>
  <c r="K18" i="57" l="1"/>
  <c r="M18" i="57"/>
  <c r="AF18" i="57" s="1"/>
  <c r="AG18" i="57" s="1"/>
  <c r="J19" i="57"/>
  <c r="M158" i="4"/>
  <c r="M171" i="4"/>
  <c r="K165" i="4"/>
  <c r="M176" i="4"/>
  <c r="K153" i="4"/>
  <c r="K174" i="4"/>
  <c r="M156" i="4"/>
  <c r="M175" i="4"/>
  <c r="K169" i="4"/>
  <c r="M159" i="4"/>
  <c r="M164" i="4"/>
  <c r="K177" i="4"/>
  <c r="M167" i="4"/>
  <c r="M151" i="4"/>
  <c r="M152" i="4"/>
  <c r="M172" i="4"/>
  <c r="K149" i="4"/>
  <c r="K161" i="4"/>
  <c r="K173" i="4"/>
  <c r="M150" i="4"/>
  <c r="M166" i="4"/>
  <c r="M160" i="4"/>
  <c r="K157" i="4"/>
  <c r="K170" i="4"/>
  <c r="M168" i="4"/>
  <c r="M154" i="4"/>
  <c r="M162" i="4"/>
  <c r="M178" i="4"/>
  <c r="M155" i="4"/>
  <c r="M163" i="4"/>
  <c r="D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H105" i="4" s="1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H178" i="4"/>
  <c r="K19" i="57" l="1"/>
  <c r="M19" i="57"/>
  <c r="AF19" i="57" s="1"/>
  <c r="AG19" i="57" s="1"/>
  <c r="J20" i="57"/>
  <c r="H18" i="4"/>
  <c r="H20" i="4"/>
  <c r="H19" i="4"/>
  <c r="H23" i="4"/>
  <c r="H24" i="4"/>
  <c r="H25" i="4"/>
  <c r="K20" i="57" l="1"/>
  <c r="M20" i="57"/>
  <c r="AF20" i="57" s="1"/>
  <c r="AG20" i="57" s="1"/>
  <c r="J21" i="57"/>
  <c r="H44" i="4"/>
  <c r="H46" i="4"/>
  <c r="H132" i="4"/>
  <c r="H89" i="4"/>
  <c r="H82" i="4"/>
  <c r="H65" i="4"/>
  <c r="H62" i="4"/>
  <c r="H74" i="4"/>
  <c r="H70" i="4"/>
  <c r="H47" i="4"/>
  <c r="H125" i="4"/>
  <c r="H108" i="4"/>
  <c r="H136" i="4"/>
  <c r="H173" i="4"/>
  <c r="I173" i="4" s="1"/>
  <c r="H52" i="4"/>
  <c r="H80" i="4"/>
  <c r="H174" i="4"/>
  <c r="H83" i="4"/>
  <c r="H38" i="4"/>
  <c r="H50" i="4"/>
  <c r="H110" i="4"/>
  <c r="H175" i="4"/>
  <c r="H129" i="4"/>
  <c r="H53" i="4"/>
  <c r="H121" i="4"/>
  <c r="H126" i="4"/>
  <c r="H138" i="4"/>
  <c r="H134" i="4"/>
  <c r="H64" i="4"/>
  <c r="H21" i="4"/>
  <c r="H142" i="4"/>
  <c r="H124" i="4"/>
  <c r="H78" i="4"/>
  <c r="H130" i="4"/>
  <c r="H172" i="4"/>
  <c r="H34" i="4"/>
  <c r="H116" i="4"/>
  <c r="H143" i="4"/>
  <c r="H102" i="4"/>
  <c r="H79" i="4"/>
  <c r="H26" i="4"/>
  <c r="H87" i="4"/>
  <c r="H33" i="4"/>
  <c r="H161" i="4"/>
  <c r="I161" i="4" s="1"/>
  <c r="H31" i="4"/>
  <c r="H109" i="4"/>
  <c r="H103" i="4"/>
  <c r="H90" i="4"/>
  <c r="H149" i="4"/>
  <c r="I149" i="4" s="1"/>
  <c r="H86" i="4"/>
  <c r="H98" i="4"/>
  <c r="H81" i="4"/>
  <c r="H22" i="4"/>
  <c r="H42" i="4"/>
  <c r="H58" i="4"/>
  <c r="H73" i="4"/>
  <c r="H166" i="4"/>
  <c r="I166" i="4" s="1"/>
  <c r="H32" i="4"/>
  <c r="H37" i="4"/>
  <c r="H107" i="4"/>
  <c r="H151" i="4"/>
  <c r="H123" i="4"/>
  <c r="H100" i="4"/>
  <c r="H57" i="4"/>
  <c r="H95" i="4"/>
  <c r="H85" i="4"/>
  <c r="H56" i="4"/>
  <c r="H147" i="4"/>
  <c r="H152" i="4"/>
  <c r="H118" i="4"/>
  <c r="H145" i="4"/>
  <c r="H59" i="4"/>
  <c r="H144" i="4"/>
  <c r="H45" i="4"/>
  <c r="H114" i="4"/>
  <c r="H35" i="4"/>
  <c r="H29" i="4"/>
  <c r="H150" i="4"/>
  <c r="H162" i="4"/>
  <c r="H94" i="4"/>
  <c r="H106" i="4"/>
  <c r="H113" i="4"/>
  <c r="H133" i="4"/>
  <c r="H71" i="4"/>
  <c r="H177" i="4"/>
  <c r="H160" i="4"/>
  <c r="H61" i="4"/>
  <c r="H171" i="4"/>
  <c r="I171" i="4" s="1"/>
  <c r="H40" i="4"/>
  <c r="H156" i="4"/>
  <c r="H111" i="4"/>
  <c r="H115" i="4"/>
  <c r="H159" i="4"/>
  <c r="I159" i="4" s="1"/>
  <c r="H153" i="4"/>
  <c r="H122" i="4"/>
  <c r="H72" i="4"/>
  <c r="H17" i="4"/>
  <c r="H75" i="4"/>
  <c r="H97" i="4"/>
  <c r="H158" i="4"/>
  <c r="H164" i="4"/>
  <c r="H91" i="4"/>
  <c r="H165" i="4"/>
  <c r="H93" i="4"/>
  <c r="H104" i="4"/>
  <c r="H39" i="4"/>
  <c r="H154" i="4"/>
  <c r="H48" i="4"/>
  <c r="H77" i="4"/>
  <c r="H146" i="4"/>
  <c r="H137" i="4"/>
  <c r="H119" i="4"/>
  <c r="H96" i="4"/>
  <c r="H101" i="4"/>
  <c r="H63" i="4"/>
  <c r="H67" i="4"/>
  <c r="H128" i="4"/>
  <c r="H155" i="4"/>
  <c r="H99" i="4"/>
  <c r="H117" i="4"/>
  <c r="H141" i="4"/>
  <c r="I141" i="4" s="1"/>
  <c r="H140" i="4"/>
  <c r="H168" i="4"/>
  <c r="H167" i="4"/>
  <c r="H41" i="4"/>
  <c r="H84" i="4"/>
  <c r="H112" i="4"/>
  <c r="H28" i="4"/>
  <c r="H69" i="4"/>
  <c r="H16" i="4"/>
  <c r="H55" i="4"/>
  <c r="H51" i="4"/>
  <c r="H170" i="4"/>
  <c r="H135" i="4"/>
  <c r="H76" i="4"/>
  <c r="H139" i="4"/>
  <c r="I139" i="4" s="1"/>
  <c r="H30" i="4"/>
  <c r="H157" i="4"/>
  <c r="H169" i="4"/>
  <c r="I169" i="4" s="1"/>
  <c r="H127" i="4"/>
  <c r="H163" i="4"/>
  <c r="I163" i="4" s="1"/>
  <c r="H27" i="4"/>
  <c r="H60" i="4"/>
  <c r="H88" i="4"/>
  <c r="H68" i="4"/>
  <c r="H131" i="4"/>
  <c r="H43" i="4"/>
  <c r="H54" i="4"/>
  <c r="H66" i="4"/>
  <c r="H120" i="4"/>
  <c r="H49" i="4"/>
  <c r="H148" i="4"/>
  <c r="H176" i="4"/>
  <c r="H92" i="4"/>
  <c r="H36" i="4"/>
  <c r="B113" i="4"/>
  <c r="F179" i="4"/>
  <c r="E179" i="4"/>
  <c r="E13" i="4" s="1"/>
  <c r="X6" i="25"/>
  <c r="C15" i="4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K21" i="57" l="1"/>
  <c r="J22" i="57"/>
  <c r="M21" i="57"/>
  <c r="AF21" i="57" s="1"/>
  <c r="AG21" i="57" s="1"/>
  <c r="F13" i="4"/>
  <c r="I165" i="4"/>
  <c r="I174" i="4"/>
  <c r="I157" i="4"/>
  <c r="I142" i="4"/>
  <c r="I16" i="4"/>
  <c r="I168" i="4"/>
  <c r="I167" i="4"/>
  <c r="I155" i="4"/>
  <c r="I148" i="4"/>
  <c r="I162" i="4"/>
  <c r="I172" i="4"/>
  <c r="I154" i="4"/>
  <c r="I147" i="4"/>
  <c r="I140" i="4"/>
  <c r="I152" i="4"/>
  <c r="I156" i="4"/>
  <c r="I178" i="4"/>
  <c r="I160" i="4"/>
  <c r="I153" i="4"/>
  <c r="I146" i="4"/>
  <c r="I177" i="4"/>
  <c r="I145" i="4"/>
  <c r="I176" i="4"/>
  <c r="I170" i="4"/>
  <c r="I164" i="4"/>
  <c r="I151" i="4"/>
  <c r="I144" i="4"/>
  <c r="I138" i="4"/>
  <c r="I175" i="4"/>
  <c r="I158" i="4"/>
  <c r="I150" i="4"/>
  <c r="I143" i="4"/>
  <c r="I17" i="4"/>
  <c r="I18" i="4"/>
  <c r="F12" i="4"/>
  <c r="K22" i="57" l="1"/>
  <c r="J23" i="57"/>
  <c r="M22" i="57"/>
  <c r="AF22" i="57" s="1"/>
  <c r="AG22" i="57" s="1"/>
  <c r="AJ152" i="4"/>
  <c r="AJ128" i="4"/>
  <c r="AJ112" i="4"/>
  <c r="AJ88" i="4"/>
  <c r="AJ72" i="4"/>
  <c r="AJ56" i="4"/>
  <c r="AJ32" i="4"/>
  <c r="AJ16" i="4"/>
  <c r="AJ95" i="4"/>
  <c r="AJ79" i="4"/>
  <c r="AJ55" i="4"/>
  <c r="AJ39" i="4"/>
  <c r="AJ15" i="4"/>
  <c r="AJ38" i="4"/>
  <c r="AJ162" i="4"/>
  <c r="AJ82" i="4"/>
  <c r="AJ175" i="4"/>
  <c r="AJ167" i="4"/>
  <c r="AJ159" i="4"/>
  <c r="AJ151" i="4"/>
  <c r="AJ143" i="4"/>
  <c r="AJ135" i="4"/>
  <c r="AJ127" i="4"/>
  <c r="AJ119" i="4"/>
  <c r="AJ103" i="4"/>
  <c r="AJ87" i="4"/>
  <c r="AJ63" i="4"/>
  <c r="AJ31" i="4"/>
  <c r="AJ30" i="4"/>
  <c r="AJ130" i="4"/>
  <c r="AJ74" i="4"/>
  <c r="AJ18" i="4"/>
  <c r="AJ174" i="4"/>
  <c r="AJ166" i="4"/>
  <c r="AJ158" i="4"/>
  <c r="AJ150" i="4"/>
  <c r="AJ142" i="4"/>
  <c r="AJ134" i="4"/>
  <c r="AJ126" i="4"/>
  <c r="AJ118" i="4"/>
  <c r="AJ110" i="4"/>
  <c r="AJ102" i="4"/>
  <c r="AJ94" i="4"/>
  <c r="AJ86" i="4"/>
  <c r="AJ78" i="4"/>
  <c r="AJ70" i="4"/>
  <c r="AJ62" i="4"/>
  <c r="AJ46" i="4"/>
  <c r="AJ146" i="4"/>
  <c r="AJ58" i="4"/>
  <c r="AJ173" i="4"/>
  <c r="AJ165" i="4"/>
  <c r="AJ157" i="4"/>
  <c r="AJ149" i="4"/>
  <c r="AJ141" i="4"/>
  <c r="AJ133" i="4"/>
  <c r="AJ125" i="4"/>
  <c r="AJ117" i="4"/>
  <c r="AJ109" i="4"/>
  <c r="AJ101" i="4"/>
  <c r="AJ93" i="4"/>
  <c r="AJ85" i="4"/>
  <c r="AJ77" i="4"/>
  <c r="AJ69" i="4"/>
  <c r="AJ61" i="4"/>
  <c r="AJ53" i="4"/>
  <c r="AJ45" i="4"/>
  <c r="AJ37" i="4"/>
  <c r="AJ29" i="4"/>
  <c r="AJ21" i="4"/>
  <c r="AJ131" i="4"/>
  <c r="AJ91" i="4"/>
  <c r="AJ67" i="4"/>
  <c r="AJ43" i="4"/>
  <c r="AJ27" i="4"/>
  <c r="AJ178" i="4"/>
  <c r="AJ138" i="4"/>
  <c r="AJ98" i="4"/>
  <c r="AJ66" i="4"/>
  <c r="AJ26" i="4"/>
  <c r="AJ172" i="4"/>
  <c r="AJ164" i="4"/>
  <c r="AJ156" i="4"/>
  <c r="AJ148" i="4"/>
  <c r="AJ140" i="4"/>
  <c r="AJ132" i="4"/>
  <c r="AJ124" i="4"/>
  <c r="AJ116" i="4"/>
  <c r="AJ108" i="4"/>
  <c r="AJ100" i="4"/>
  <c r="AJ92" i="4"/>
  <c r="AJ84" i="4"/>
  <c r="AJ76" i="4"/>
  <c r="AJ68" i="4"/>
  <c r="AJ60" i="4"/>
  <c r="AJ52" i="4"/>
  <c r="AJ44" i="4"/>
  <c r="AJ36" i="4"/>
  <c r="AJ28" i="4"/>
  <c r="AJ20" i="4"/>
  <c r="AJ147" i="4"/>
  <c r="AJ115" i="4"/>
  <c r="AJ99" i="4"/>
  <c r="AJ75" i="4"/>
  <c r="AJ59" i="4"/>
  <c r="AJ35" i="4"/>
  <c r="AJ106" i="4"/>
  <c r="AJ34" i="4"/>
  <c r="AJ171" i="4"/>
  <c r="AJ163" i="4"/>
  <c r="AJ155" i="4"/>
  <c r="AJ139" i="4"/>
  <c r="AJ123" i="4"/>
  <c r="AJ107" i="4"/>
  <c r="AJ83" i="4"/>
  <c r="AJ51" i="4"/>
  <c r="AJ19" i="4"/>
  <c r="AJ170" i="4"/>
  <c r="AJ154" i="4"/>
  <c r="AJ114" i="4"/>
  <c r="AJ90" i="4"/>
  <c r="AJ42" i="4"/>
  <c r="AJ177" i="4"/>
  <c r="AJ169" i="4"/>
  <c r="AJ161" i="4"/>
  <c r="AJ153" i="4"/>
  <c r="AJ145" i="4"/>
  <c r="AJ137" i="4"/>
  <c r="AJ129" i="4"/>
  <c r="AJ121" i="4"/>
  <c r="AJ113" i="4"/>
  <c r="AJ105" i="4"/>
  <c r="AJ97" i="4"/>
  <c r="AJ89" i="4"/>
  <c r="AJ81" i="4"/>
  <c r="AJ73" i="4"/>
  <c r="AJ65" i="4"/>
  <c r="AJ57" i="4"/>
  <c r="AJ49" i="4"/>
  <c r="AJ41" i="4"/>
  <c r="AJ33" i="4"/>
  <c r="AJ25" i="4"/>
  <c r="AJ17" i="4"/>
  <c r="AJ176" i="4"/>
  <c r="AJ168" i="4"/>
  <c r="AJ160" i="4"/>
  <c r="AJ144" i="4"/>
  <c r="AJ136" i="4"/>
  <c r="AJ120" i="4"/>
  <c r="AJ104" i="4"/>
  <c r="AJ96" i="4"/>
  <c r="AJ80" i="4"/>
  <c r="AJ64" i="4"/>
  <c r="AJ48" i="4"/>
  <c r="AJ40" i="4"/>
  <c r="AJ24" i="4"/>
  <c r="AJ111" i="4"/>
  <c r="AJ71" i="4"/>
  <c r="AJ47" i="4"/>
  <c r="AJ23" i="4"/>
  <c r="AJ54" i="4"/>
  <c r="AJ22" i="4"/>
  <c r="AJ122" i="4"/>
  <c r="AJ50" i="4"/>
  <c r="AE15" i="4"/>
  <c r="AH170" i="4"/>
  <c r="AH98" i="4"/>
  <c r="AH34" i="4"/>
  <c r="AH145" i="4"/>
  <c r="AH57" i="4"/>
  <c r="AH176" i="4"/>
  <c r="AH168" i="4"/>
  <c r="AH160" i="4"/>
  <c r="AH152" i="4"/>
  <c r="AH144" i="4"/>
  <c r="AH136" i="4"/>
  <c r="AH128" i="4"/>
  <c r="AH120" i="4"/>
  <c r="AH112" i="4"/>
  <c r="AH104" i="4"/>
  <c r="AH96" i="4"/>
  <c r="AH88" i="4"/>
  <c r="AH80" i="4"/>
  <c r="AH72" i="4"/>
  <c r="AH64" i="4"/>
  <c r="AH56" i="4"/>
  <c r="AH48" i="4"/>
  <c r="AH40" i="4"/>
  <c r="AH32" i="4"/>
  <c r="AH24" i="4"/>
  <c r="AH16" i="4"/>
  <c r="AH175" i="4"/>
  <c r="AH167" i="4"/>
  <c r="AH159" i="4"/>
  <c r="AH151" i="4"/>
  <c r="AH143" i="4"/>
  <c r="AH135" i="4"/>
  <c r="AH127" i="4"/>
  <c r="AH119" i="4"/>
  <c r="AH111" i="4"/>
  <c r="AH103" i="4"/>
  <c r="AH95" i="4"/>
  <c r="AH87" i="4"/>
  <c r="AH79" i="4"/>
  <c r="AH71" i="4"/>
  <c r="AH63" i="4"/>
  <c r="AH55" i="4"/>
  <c r="AH47" i="4"/>
  <c r="AH39" i="4"/>
  <c r="AH31" i="4"/>
  <c r="AH23" i="4"/>
  <c r="AH15" i="4"/>
  <c r="AH174" i="4"/>
  <c r="AH166" i="4"/>
  <c r="AH158" i="4"/>
  <c r="AH150" i="4"/>
  <c r="AH142" i="4"/>
  <c r="AH134" i="4"/>
  <c r="AH126" i="4"/>
  <c r="AH118" i="4"/>
  <c r="AH110" i="4"/>
  <c r="AH102" i="4"/>
  <c r="AH94" i="4"/>
  <c r="AH86" i="4"/>
  <c r="AH78" i="4"/>
  <c r="AH70" i="4"/>
  <c r="AH62" i="4"/>
  <c r="AH54" i="4"/>
  <c r="AH46" i="4"/>
  <c r="AH38" i="4"/>
  <c r="AH30" i="4"/>
  <c r="AH22" i="4"/>
  <c r="AH58" i="4"/>
  <c r="AH177" i="4"/>
  <c r="AH129" i="4"/>
  <c r="AH97" i="4"/>
  <c r="AH65" i="4"/>
  <c r="AH33" i="4"/>
  <c r="AH173" i="4"/>
  <c r="AH165" i="4"/>
  <c r="AH157" i="4"/>
  <c r="AH149" i="4"/>
  <c r="AH141" i="4"/>
  <c r="AH133" i="4"/>
  <c r="AH125" i="4"/>
  <c r="AH117" i="4"/>
  <c r="AH109" i="4"/>
  <c r="AH101" i="4"/>
  <c r="AH93" i="4"/>
  <c r="AH85" i="4"/>
  <c r="AH77" i="4"/>
  <c r="AH69" i="4"/>
  <c r="AH61" i="4"/>
  <c r="AH53" i="4"/>
  <c r="AH45" i="4"/>
  <c r="AH37" i="4"/>
  <c r="AH29" i="4"/>
  <c r="AH21" i="4"/>
  <c r="AH114" i="4"/>
  <c r="AH26" i="4"/>
  <c r="AH161" i="4"/>
  <c r="AH121" i="4"/>
  <c r="AH105" i="4"/>
  <c r="AH81" i="4"/>
  <c r="AH49" i="4"/>
  <c r="AH172" i="4"/>
  <c r="AH164" i="4"/>
  <c r="AH156" i="4"/>
  <c r="AH148" i="4"/>
  <c r="AH140" i="4"/>
  <c r="AH132" i="4"/>
  <c r="AH124" i="4"/>
  <c r="AH116" i="4"/>
  <c r="AH108" i="4"/>
  <c r="AH100" i="4"/>
  <c r="AH92" i="4"/>
  <c r="AH84" i="4"/>
  <c r="AH76" i="4"/>
  <c r="AH68" i="4"/>
  <c r="AH60" i="4"/>
  <c r="AH52" i="4"/>
  <c r="AH44" i="4"/>
  <c r="AH36" i="4"/>
  <c r="AH28" i="4"/>
  <c r="AH20" i="4"/>
  <c r="AH82" i="4"/>
  <c r="AH153" i="4"/>
  <c r="AH89" i="4"/>
  <c r="AH25" i="4"/>
  <c r="AH171" i="4"/>
  <c r="AH163" i="4"/>
  <c r="AH155" i="4"/>
  <c r="AH147" i="4"/>
  <c r="AH139" i="4"/>
  <c r="AH131" i="4"/>
  <c r="AH123" i="4"/>
  <c r="AH115" i="4"/>
  <c r="AH107" i="4"/>
  <c r="AH99" i="4"/>
  <c r="AH91" i="4"/>
  <c r="AH83" i="4"/>
  <c r="AH75" i="4"/>
  <c r="AH67" i="4"/>
  <c r="AH59" i="4"/>
  <c r="AH51" i="4"/>
  <c r="AH43" i="4"/>
  <c r="AH35" i="4"/>
  <c r="AH27" i="4"/>
  <c r="AH19" i="4"/>
  <c r="AH178" i="4"/>
  <c r="AH162" i="4"/>
  <c r="AH154" i="4"/>
  <c r="AH146" i="4"/>
  <c r="AH138" i="4"/>
  <c r="AH130" i="4"/>
  <c r="AH122" i="4"/>
  <c r="AH106" i="4"/>
  <c r="AH90" i="4"/>
  <c r="AH74" i="4"/>
  <c r="AH66" i="4"/>
  <c r="AH50" i="4"/>
  <c r="AH42" i="4"/>
  <c r="AH18" i="4"/>
  <c r="AH169" i="4"/>
  <c r="AH137" i="4"/>
  <c r="AH113" i="4"/>
  <c r="AH73" i="4"/>
  <c r="AH41" i="4"/>
  <c r="AH17" i="4"/>
  <c r="K12" i="4"/>
  <c r="K10" i="4"/>
  <c r="K23" i="57" l="1"/>
  <c r="M23" i="57"/>
  <c r="AF23" i="57" s="1"/>
  <c r="AG23" i="57" s="1"/>
  <c r="J24" i="57"/>
  <c r="L15" i="4"/>
  <c r="J15" i="4" s="1"/>
  <c r="J16" i="4" s="1"/>
  <c r="I19" i="4"/>
  <c r="I20" i="4"/>
  <c r="M24" i="57" l="1"/>
  <c r="AF24" i="57" s="1"/>
  <c r="AG24" i="57" s="1"/>
  <c r="K24" i="57"/>
  <c r="J25" i="57"/>
  <c r="K16" i="4"/>
  <c r="M16" i="4"/>
  <c r="AF16" i="4" s="1"/>
  <c r="AG16" i="4" s="1"/>
  <c r="J17" i="4"/>
  <c r="K15" i="4"/>
  <c r="K25" i="57" l="1"/>
  <c r="J26" i="57"/>
  <c r="M25" i="57"/>
  <c r="AF25" i="57" s="1"/>
  <c r="AG25" i="57" s="1"/>
  <c r="M17" i="4"/>
  <c r="AF17" i="4" s="1"/>
  <c r="AG17" i="4" s="1"/>
  <c r="K17" i="4"/>
  <c r="J18" i="4"/>
  <c r="I22" i="4"/>
  <c r="I21" i="4"/>
  <c r="K26" i="57" l="1"/>
  <c r="M26" i="57"/>
  <c r="AF26" i="57" s="1"/>
  <c r="AG26" i="57" s="1"/>
  <c r="J27" i="57"/>
  <c r="M18" i="4"/>
  <c r="AF18" i="4" s="1"/>
  <c r="AG18" i="4" s="1"/>
  <c r="J19" i="4"/>
  <c r="K18" i="4"/>
  <c r="M27" i="57" l="1"/>
  <c r="AF27" i="57" s="1"/>
  <c r="AG27" i="57" s="1"/>
  <c r="J28" i="57"/>
  <c r="K27" i="57"/>
  <c r="M19" i="4"/>
  <c r="AF19" i="4" s="1"/>
  <c r="AG19" i="4" s="1"/>
  <c r="J20" i="4"/>
  <c r="K19" i="4"/>
  <c r="I23" i="4"/>
  <c r="I24" i="4"/>
  <c r="J29" i="57" l="1"/>
  <c r="K28" i="57"/>
  <c r="M28" i="57"/>
  <c r="AF28" i="57" s="1"/>
  <c r="AG28" i="57" s="1"/>
  <c r="M20" i="4"/>
  <c r="AF20" i="4" s="1"/>
  <c r="AG20" i="4" s="1"/>
  <c r="K20" i="4"/>
  <c r="J21" i="4"/>
  <c r="I25" i="4"/>
  <c r="J30" i="57" l="1"/>
  <c r="K29" i="57"/>
  <c r="M29" i="57"/>
  <c r="AF29" i="57" s="1"/>
  <c r="AG29" i="57" s="1"/>
  <c r="M21" i="4"/>
  <c r="AF21" i="4" s="1"/>
  <c r="AG21" i="4" s="1"/>
  <c r="K21" i="4"/>
  <c r="J22" i="4"/>
  <c r="M30" i="57" l="1"/>
  <c r="AF30" i="57" s="1"/>
  <c r="AG30" i="57" s="1"/>
  <c r="J31" i="57"/>
  <c r="K30" i="57"/>
  <c r="M22" i="4"/>
  <c r="AF22" i="4" s="1"/>
  <c r="AG22" i="4" s="1"/>
  <c r="K22" i="4"/>
  <c r="J23" i="4"/>
  <c r="I26" i="4"/>
  <c r="I27" i="4"/>
  <c r="M31" i="57" l="1"/>
  <c r="AF31" i="57" s="1"/>
  <c r="AG31" i="57" s="1"/>
  <c r="K31" i="57"/>
  <c r="J32" i="57"/>
  <c r="M23" i="4"/>
  <c r="AF23" i="4" s="1"/>
  <c r="AG23" i="4" s="1"/>
  <c r="K23" i="4"/>
  <c r="J24" i="4"/>
  <c r="I28" i="4"/>
  <c r="M32" i="57" l="1"/>
  <c r="AF32" i="57" s="1"/>
  <c r="AG32" i="57" s="1"/>
  <c r="J33" i="57"/>
  <c r="K32" i="57"/>
  <c r="M24" i="4"/>
  <c r="AF24" i="4" s="1"/>
  <c r="AG24" i="4" s="1"/>
  <c r="K24" i="4"/>
  <c r="J25" i="4"/>
  <c r="I29" i="4"/>
  <c r="K33" i="57" l="1"/>
  <c r="M33" i="57"/>
  <c r="AF33" i="57" s="1"/>
  <c r="AG33" i="57" s="1"/>
  <c r="J34" i="57"/>
  <c r="M25" i="4"/>
  <c r="AF25" i="4" s="1"/>
  <c r="AG25" i="4" s="1"/>
  <c r="K25" i="4"/>
  <c r="J26" i="4"/>
  <c r="I30" i="4"/>
  <c r="J35" i="57" l="1"/>
  <c r="K34" i="57"/>
  <c r="M34" i="57"/>
  <c r="AF34" i="57" s="1"/>
  <c r="AG34" i="57" s="1"/>
  <c r="M26" i="4"/>
  <c r="AF26" i="4" s="1"/>
  <c r="AG26" i="4" s="1"/>
  <c r="K26" i="4"/>
  <c r="J27" i="4"/>
  <c r="I31" i="4"/>
  <c r="J36" i="57" l="1"/>
  <c r="M35" i="57"/>
  <c r="AF35" i="57" s="1"/>
  <c r="AG35" i="57" s="1"/>
  <c r="K35" i="57"/>
  <c r="M27" i="4"/>
  <c r="AF27" i="4" s="1"/>
  <c r="AG27" i="4" s="1"/>
  <c r="J28" i="4"/>
  <c r="K27" i="4"/>
  <c r="I32" i="4"/>
  <c r="J37" i="57" l="1"/>
  <c r="M36" i="57"/>
  <c r="AF36" i="57" s="1"/>
  <c r="AG36" i="57" s="1"/>
  <c r="K36" i="57"/>
  <c r="M28" i="4"/>
  <c r="AF28" i="4" s="1"/>
  <c r="AG28" i="4" s="1"/>
  <c r="K28" i="4"/>
  <c r="J29" i="4"/>
  <c r="I33" i="4"/>
  <c r="K37" i="57" l="1"/>
  <c r="M37" i="57"/>
  <c r="AF37" i="57" s="1"/>
  <c r="AG37" i="57" s="1"/>
  <c r="J38" i="57"/>
  <c r="M29" i="4"/>
  <c r="AF29" i="4" s="1"/>
  <c r="AG29" i="4" s="1"/>
  <c r="J30" i="4"/>
  <c r="K29" i="4"/>
  <c r="I34" i="4"/>
  <c r="K38" i="57" l="1"/>
  <c r="M38" i="57"/>
  <c r="AF38" i="57" s="1"/>
  <c r="AG38" i="57" s="1"/>
  <c r="J39" i="57"/>
  <c r="M30" i="4"/>
  <c r="AF30" i="4" s="1"/>
  <c r="AG30" i="4" s="1"/>
  <c r="K30" i="4"/>
  <c r="J31" i="4"/>
  <c r="I35" i="4"/>
  <c r="J40" i="57" l="1"/>
  <c r="K39" i="57"/>
  <c r="M39" i="57"/>
  <c r="AF39" i="57" s="1"/>
  <c r="AG39" i="57" s="1"/>
  <c r="M31" i="4"/>
  <c r="AF31" i="4" s="1"/>
  <c r="AG31" i="4" s="1"/>
  <c r="J32" i="4"/>
  <c r="K31" i="4"/>
  <c r="I36" i="4"/>
  <c r="J41" i="57" l="1"/>
  <c r="M40" i="57"/>
  <c r="AF40" i="57" s="1"/>
  <c r="AG40" i="57" s="1"/>
  <c r="K40" i="57"/>
  <c r="M32" i="4"/>
  <c r="AF32" i="4" s="1"/>
  <c r="AG32" i="4" s="1"/>
  <c r="K32" i="4"/>
  <c r="J33" i="4"/>
  <c r="I37" i="4"/>
  <c r="K41" i="57" l="1"/>
  <c r="M41" i="57"/>
  <c r="AF41" i="57" s="1"/>
  <c r="AG41" i="57" s="1"/>
  <c r="J42" i="57"/>
  <c r="M33" i="4"/>
  <c r="AF33" i="4" s="1"/>
  <c r="AG33" i="4" s="1"/>
  <c r="K33" i="4"/>
  <c r="J34" i="4"/>
  <c r="I38" i="4"/>
  <c r="J43" i="57" l="1"/>
  <c r="M42" i="57"/>
  <c r="AF42" i="57" s="1"/>
  <c r="AG42" i="57" s="1"/>
  <c r="K42" i="57"/>
  <c r="M34" i="4"/>
  <c r="AF34" i="4" s="1"/>
  <c r="AG34" i="4" s="1"/>
  <c r="K34" i="4"/>
  <c r="J35" i="4"/>
  <c r="I39" i="4"/>
  <c r="K43" i="57" l="1"/>
  <c r="M43" i="57"/>
  <c r="AF43" i="57" s="1"/>
  <c r="AG43" i="57" s="1"/>
  <c r="J44" i="57"/>
  <c r="M35" i="4"/>
  <c r="AF35" i="4" s="1"/>
  <c r="AG35" i="4" s="1"/>
  <c r="J36" i="4"/>
  <c r="K35" i="4"/>
  <c r="I40" i="4"/>
  <c r="M44" i="57" l="1"/>
  <c r="AF44" i="57" s="1"/>
  <c r="AG44" i="57" s="1"/>
  <c r="K44" i="57"/>
  <c r="J45" i="57"/>
  <c r="M36" i="4"/>
  <c r="AF36" i="4" s="1"/>
  <c r="AG36" i="4" s="1"/>
  <c r="K36" i="4"/>
  <c r="J37" i="4"/>
  <c r="I41" i="4"/>
  <c r="J46" i="57" l="1"/>
  <c r="M45" i="57"/>
  <c r="AF45" i="57" s="1"/>
  <c r="AG45" i="57" s="1"/>
  <c r="K45" i="57"/>
  <c r="M37" i="4"/>
  <c r="AF37" i="4" s="1"/>
  <c r="AG37" i="4" s="1"/>
  <c r="K37" i="4"/>
  <c r="J38" i="4"/>
  <c r="I42" i="4"/>
  <c r="M46" i="57" l="1"/>
  <c r="AF46" i="57" s="1"/>
  <c r="AG46" i="57" s="1"/>
  <c r="K46" i="57"/>
  <c r="J47" i="57"/>
  <c r="M38" i="4"/>
  <c r="AF38" i="4" s="1"/>
  <c r="AG38" i="4" s="1"/>
  <c r="J39" i="4"/>
  <c r="K38" i="4"/>
  <c r="I43" i="4"/>
  <c r="K47" i="57" l="1"/>
  <c r="M47" i="57"/>
  <c r="AF47" i="57" s="1"/>
  <c r="AG47" i="57" s="1"/>
  <c r="J48" i="57"/>
  <c r="M39" i="4"/>
  <c r="AF39" i="4" s="1"/>
  <c r="AG39" i="4" s="1"/>
  <c r="K39" i="4"/>
  <c r="J40" i="4"/>
  <c r="I44" i="4"/>
  <c r="M48" i="57" l="1"/>
  <c r="AF48" i="57" s="1"/>
  <c r="AG48" i="57" s="1"/>
  <c r="K48" i="57"/>
  <c r="J49" i="57"/>
  <c r="M40" i="4"/>
  <c r="AF40" i="4" s="1"/>
  <c r="AG40" i="4" s="1"/>
  <c r="K40" i="4"/>
  <c r="J41" i="4"/>
  <c r="I45" i="4"/>
  <c r="M49" i="57" l="1"/>
  <c r="AF49" i="57" s="1"/>
  <c r="AG49" i="57" s="1"/>
  <c r="K49" i="57"/>
  <c r="J50" i="57"/>
  <c r="M41" i="4"/>
  <c r="AF41" i="4" s="1"/>
  <c r="AG41" i="4" s="1"/>
  <c r="J42" i="4"/>
  <c r="K41" i="4"/>
  <c r="I46" i="4"/>
  <c r="J51" i="57" l="1"/>
  <c r="M50" i="57"/>
  <c r="AF50" i="57" s="1"/>
  <c r="AG50" i="57" s="1"/>
  <c r="K50" i="57"/>
  <c r="M42" i="4"/>
  <c r="AF42" i="4" s="1"/>
  <c r="AG42" i="4" s="1"/>
  <c r="J43" i="4"/>
  <c r="K42" i="4"/>
  <c r="I47" i="4"/>
  <c r="M51" i="57" l="1"/>
  <c r="AF51" i="57" s="1"/>
  <c r="AG51" i="57" s="1"/>
  <c r="J52" i="57"/>
  <c r="K51" i="57"/>
  <c r="M43" i="4"/>
  <c r="AF43" i="4" s="1"/>
  <c r="AG43" i="4" s="1"/>
  <c r="J44" i="4"/>
  <c r="K43" i="4"/>
  <c r="I48" i="4"/>
  <c r="K52" i="57" l="1"/>
  <c r="M52" i="57"/>
  <c r="AF52" i="57" s="1"/>
  <c r="AG52" i="57" s="1"/>
  <c r="J53" i="57"/>
  <c r="M44" i="4"/>
  <c r="AF44" i="4" s="1"/>
  <c r="AG44" i="4" s="1"/>
  <c r="K44" i="4"/>
  <c r="J45" i="4"/>
  <c r="I49" i="4"/>
  <c r="J54" i="57" l="1"/>
  <c r="M53" i="57"/>
  <c r="AF53" i="57" s="1"/>
  <c r="AG53" i="57" s="1"/>
  <c r="K53" i="57"/>
  <c r="M45" i="4"/>
  <c r="AF45" i="4" s="1"/>
  <c r="AG45" i="4" s="1"/>
  <c r="J46" i="4"/>
  <c r="K45" i="4"/>
  <c r="I50" i="4"/>
  <c r="J55" i="57" l="1"/>
  <c r="K54" i="57"/>
  <c r="M54" i="57"/>
  <c r="AF54" i="57" s="1"/>
  <c r="AG54" i="57" s="1"/>
  <c r="M46" i="4"/>
  <c r="AF46" i="4" s="1"/>
  <c r="AG46" i="4" s="1"/>
  <c r="J47" i="4"/>
  <c r="K46" i="4"/>
  <c r="I51" i="4"/>
  <c r="K55" i="57" l="1"/>
  <c r="J56" i="57"/>
  <c r="M55" i="57"/>
  <c r="AF55" i="57" s="1"/>
  <c r="AG55" i="57" s="1"/>
  <c r="M47" i="4"/>
  <c r="AF47" i="4" s="1"/>
  <c r="AG47" i="4" s="1"/>
  <c r="K47" i="4"/>
  <c r="J48" i="4"/>
  <c r="I52" i="4"/>
  <c r="M56" i="57" l="1"/>
  <c r="AF56" i="57" s="1"/>
  <c r="AG56" i="57" s="1"/>
  <c r="J57" i="57"/>
  <c r="K56" i="57"/>
  <c r="M48" i="4"/>
  <c r="AF48" i="4" s="1"/>
  <c r="AG48" i="4" s="1"/>
  <c r="K48" i="4"/>
  <c r="J49" i="4"/>
  <c r="I53" i="4"/>
  <c r="M57" i="57" l="1"/>
  <c r="AF57" i="57" s="1"/>
  <c r="AG57" i="57" s="1"/>
  <c r="K57" i="57"/>
  <c r="J58" i="57"/>
  <c r="M49" i="4"/>
  <c r="AF49" i="4" s="1"/>
  <c r="AG49" i="4" s="1"/>
  <c r="J50" i="4"/>
  <c r="K49" i="4"/>
  <c r="I54" i="4"/>
  <c r="J59" i="57" l="1"/>
  <c r="K58" i="57"/>
  <c r="M58" i="57"/>
  <c r="AF58" i="57" s="1"/>
  <c r="AG58" i="57" s="1"/>
  <c r="M50" i="4"/>
  <c r="AF50" i="4" s="1"/>
  <c r="AG50" i="4" s="1"/>
  <c r="J51" i="4"/>
  <c r="K50" i="4"/>
  <c r="I55" i="4"/>
  <c r="M59" i="57" l="1"/>
  <c r="AF59" i="57" s="1"/>
  <c r="AG59" i="57" s="1"/>
  <c r="J60" i="57"/>
  <c r="K59" i="57"/>
  <c r="M51" i="4"/>
  <c r="AF51" i="4" s="1"/>
  <c r="AG51" i="4" s="1"/>
  <c r="J52" i="4"/>
  <c r="K51" i="4"/>
  <c r="I56" i="4"/>
  <c r="K60" i="57" l="1"/>
  <c r="M60" i="57"/>
  <c r="AF60" i="57" s="1"/>
  <c r="AG60" i="57" s="1"/>
  <c r="J61" i="57"/>
  <c r="M52" i="4"/>
  <c r="AF52" i="4" s="1"/>
  <c r="AG52" i="4" s="1"/>
  <c r="K52" i="4"/>
  <c r="J53" i="4"/>
  <c r="I57" i="4"/>
  <c r="K61" i="57" l="1"/>
  <c r="M61" i="57"/>
  <c r="AF61" i="57" s="1"/>
  <c r="AG61" i="57" s="1"/>
  <c r="J62" i="57"/>
  <c r="M53" i="4"/>
  <c r="AF53" i="4" s="1"/>
  <c r="AG53" i="4" s="1"/>
  <c r="J54" i="4"/>
  <c r="K53" i="4"/>
  <c r="I58" i="4"/>
  <c r="K62" i="57" l="1"/>
  <c r="M62" i="57"/>
  <c r="AF62" i="57" s="1"/>
  <c r="AG62" i="57" s="1"/>
  <c r="J63" i="57"/>
  <c r="M54" i="4"/>
  <c r="AF54" i="4" s="1"/>
  <c r="AG54" i="4" s="1"/>
  <c r="K54" i="4"/>
  <c r="J55" i="4"/>
  <c r="I59" i="4"/>
  <c r="M63" i="57" l="1"/>
  <c r="AF63" i="57" s="1"/>
  <c r="AG63" i="57" s="1"/>
  <c r="J64" i="57"/>
  <c r="K63" i="57"/>
  <c r="M55" i="4"/>
  <c r="AF55" i="4" s="1"/>
  <c r="AG55" i="4" s="1"/>
  <c r="K55" i="4"/>
  <c r="J56" i="4"/>
  <c r="I60" i="4"/>
  <c r="J65" i="57" l="1"/>
  <c r="K64" i="57"/>
  <c r="M64" i="57"/>
  <c r="AF64" i="57" s="1"/>
  <c r="AG64" i="57" s="1"/>
  <c r="M56" i="4"/>
  <c r="AF56" i="4" s="1"/>
  <c r="AG56" i="4" s="1"/>
  <c r="K56" i="4"/>
  <c r="J57" i="4"/>
  <c r="I61" i="4"/>
  <c r="M65" i="57" l="1"/>
  <c r="AF65" i="57" s="1"/>
  <c r="AG65" i="57" s="1"/>
  <c r="K65" i="57"/>
  <c r="J66" i="57"/>
  <c r="M57" i="4"/>
  <c r="AF57" i="4" s="1"/>
  <c r="AG57" i="4" s="1"/>
  <c r="J58" i="4"/>
  <c r="K57" i="4"/>
  <c r="I62" i="4"/>
  <c r="M66" i="57" l="1"/>
  <c r="AF66" i="57" s="1"/>
  <c r="AG66" i="57" s="1"/>
  <c r="K66" i="57"/>
  <c r="J67" i="57"/>
  <c r="M58" i="4"/>
  <c r="AF58" i="4" s="1"/>
  <c r="AG58" i="4" s="1"/>
  <c r="J59" i="4"/>
  <c r="K58" i="4"/>
  <c r="I63" i="4"/>
  <c r="M67" i="57" l="1"/>
  <c r="AF67" i="57" s="1"/>
  <c r="AG67" i="57" s="1"/>
  <c r="K67" i="57"/>
  <c r="J68" i="57"/>
  <c r="M59" i="4"/>
  <c r="AF59" i="4" s="1"/>
  <c r="AG59" i="4" s="1"/>
  <c r="J60" i="4"/>
  <c r="K59" i="4"/>
  <c r="I64" i="4"/>
  <c r="K68" i="57" l="1"/>
  <c r="J69" i="57"/>
  <c r="M68" i="57"/>
  <c r="AF68" i="57" s="1"/>
  <c r="AG68" i="57" s="1"/>
  <c r="M60" i="4"/>
  <c r="AF60" i="4" s="1"/>
  <c r="AG60" i="4" s="1"/>
  <c r="K60" i="4"/>
  <c r="J61" i="4"/>
  <c r="I65" i="4"/>
  <c r="K69" i="57" l="1"/>
  <c r="J70" i="57"/>
  <c r="M69" i="57"/>
  <c r="AF69" i="57" s="1"/>
  <c r="AG69" i="57" s="1"/>
  <c r="M61" i="4"/>
  <c r="AF61" i="4" s="1"/>
  <c r="AG61" i="4" s="1"/>
  <c r="J62" i="4"/>
  <c r="K61" i="4"/>
  <c r="I66" i="4"/>
  <c r="M70" i="57" l="1"/>
  <c r="AF70" i="57" s="1"/>
  <c r="AG70" i="57" s="1"/>
  <c r="K70" i="57"/>
  <c r="J71" i="57"/>
  <c r="M62" i="4"/>
  <c r="AF62" i="4" s="1"/>
  <c r="AG62" i="4" s="1"/>
  <c r="J63" i="4"/>
  <c r="K62" i="4"/>
  <c r="I67" i="4"/>
  <c r="M71" i="57" l="1"/>
  <c r="AF71" i="57" s="1"/>
  <c r="AG71" i="57" s="1"/>
  <c r="J72" i="57"/>
  <c r="K71" i="57"/>
  <c r="M63" i="4"/>
  <c r="AF63" i="4" s="1"/>
  <c r="AG63" i="4" s="1"/>
  <c r="J64" i="4"/>
  <c r="K63" i="4"/>
  <c r="I68" i="4"/>
  <c r="M72" i="57" l="1"/>
  <c r="AF72" i="57" s="1"/>
  <c r="AG72" i="57" s="1"/>
  <c r="J73" i="57"/>
  <c r="K72" i="57"/>
  <c r="M64" i="4"/>
  <c r="AF64" i="4" s="1"/>
  <c r="AG64" i="4" s="1"/>
  <c r="K64" i="4"/>
  <c r="J65" i="4"/>
  <c r="I69" i="4"/>
  <c r="K73" i="57" l="1"/>
  <c r="M73" i="57"/>
  <c r="AF73" i="57" s="1"/>
  <c r="AG73" i="57" s="1"/>
  <c r="J74" i="57"/>
  <c r="M65" i="4"/>
  <c r="AF65" i="4" s="1"/>
  <c r="AG65" i="4" s="1"/>
  <c r="K65" i="4"/>
  <c r="J66" i="4"/>
  <c r="I70" i="4"/>
  <c r="K74" i="57" l="1"/>
  <c r="M74" i="57"/>
  <c r="AF74" i="57" s="1"/>
  <c r="AG74" i="57" s="1"/>
  <c r="J75" i="57"/>
  <c r="M66" i="4"/>
  <c r="AF66" i="4" s="1"/>
  <c r="AG66" i="4" s="1"/>
  <c r="K66" i="4"/>
  <c r="J67" i="4"/>
  <c r="I71" i="4"/>
  <c r="K75" i="57" l="1"/>
  <c r="M75" i="57"/>
  <c r="AF75" i="57" s="1"/>
  <c r="AG75" i="57" s="1"/>
  <c r="J76" i="57"/>
  <c r="M67" i="4"/>
  <c r="AF67" i="4" s="1"/>
  <c r="AG67" i="4" s="1"/>
  <c r="K67" i="4"/>
  <c r="J68" i="4"/>
  <c r="I72" i="4"/>
  <c r="M76" i="57" l="1"/>
  <c r="AF76" i="57" s="1"/>
  <c r="AG76" i="57" s="1"/>
  <c r="K76" i="57"/>
  <c r="J77" i="57"/>
  <c r="M68" i="4"/>
  <c r="AF68" i="4" s="1"/>
  <c r="AG68" i="4" s="1"/>
  <c r="K68" i="4"/>
  <c r="J69" i="4"/>
  <c r="I73" i="4"/>
  <c r="K77" i="57" l="1"/>
  <c r="M77" i="57"/>
  <c r="AF77" i="57" s="1"/>
  <c r="AG77" i="57" s="1"/>
  <c r="J78" i="57"/>
  <c r="M69" i="4"/>
  <c r="AF69" i="4" s="1"/>
  <c r="AG69" i="4" s="1"/>
  <c r="K69" i="4"/>
  <c r="J70" i="4"/>
  <c r="I74" i="4"/>
  <c r="J79" i="57" l="1"/>
  <c r="K78" i="57"/>
  <c r="M78" i="57"/>
  <c r="AF78" i="57" s="1"/>
  <c r="AG78" i="57" s="1"/>
  <c r="K70" i="4"/>
  <c r="M70" i="4"/>
  <c r="AF70" i="4" s="1"/>
  <c r="AG70" i="4" s="1"/>
  <c r="J71" i="4"/>
  <c r="I75" i="4"/>
  <c r="M79" i="57" l="1"/>
  <c r="AF79" i="57" s="1"/>
  <c r="AG79" i="57" s="1"/>
  <c r="K79" i="57"/>
  <c r="J80" i="57"/>
  <c r="M71" i="4"/>
  <c r="AF71" i="4" s="1"/>
  <c r="AG71" i="4" s="1"/>
  <c r="K71" i="4"/>
  <c r="J72" i="4"/>
  <c r="I76" i="4"/>
  <c r="M80" i="57" l="1"/>
  <c r="AF80" i="57" s="1"/>
  <c r="AG80" i="57" s="1"/>
  <c r="K80" i="57"/>
  <c r="J81" i="57"/>
  <c r="M72" i="4"/>
  <c r="AF72" i="4" s="1"/>
  <c r="AG72" i="4" s="1"/>
  <c r="K72" i="4"/>
  <c r="J73" i="4"/>
  <c r="I77" i="4"/>
  <c r="K81" i="57" l="1"/>
  <c r="M81" i="57"/>
  <c r="AF81" i="57" s="1"/>
  <c r="AG81" i="57" s="1"/>
  <c r="J82" i="57"/>
  <c r="M73" i="4"/>
  <c r="AF73" i="4" s="1"/>
  <c r="AG73" i="4" s="1"/>
  <c r="K73" i="4"/>
  <c r="J74" i="4"/>
  <c r="I78" i="4"/>
  <c r="M82" i="57" l="1"/>
  <c r="AF82" i="57" s="1"/>
  <c r="AG82" i="57" s="1"/>
  <c r="K82" i="57"/>
  <c r="J83" i="57"/>
  <c r="M74" i="4"/>
  <c r="AF74" i="4" s="1"/>
  <c r="AG74" i="4" s="1"/>
  <c r="K74" i="4"/>
  <c r="J75" i="4"/>
  <c r="I79" i="4"/>
  <c r="J84" i="57" l="1"/>
  <c r="M83" i="57"/>
  <c r="AF83" i="57" s="1"/>
  <c r="AG83" i="57" s="1"/>
  <c r="K83" i="57"/>
  <c r="M75" i="4"/>
  <c r="AF75" i="4" s="1"/>
  <c r="AG75" i="4" s="1"/>
  <c r="K75" i="4"/>
  <c r="J76" i="4"/>
  <c r="I80" i="4"/>
  <c r="J85" i="57" l="1"/>
  <c r="K84" i="57"/>
  <c r="M84" i="57"/>
  <c r="AF84" i="57" s="1"/>
  <c r="AG84" i="57" s="1"/>
  <c r="M76" i="4"/>
  <c r="AF76" i="4" s="1"/>
  <c r="AG76" i="4" s="1"/>
  <c r="K76" i="4"/>
  <c r="J77" i="4"/>
  <c r="I81" i="4"/>
  <c r="M85" i="57" l="1"/>
  <c r="AF85" i="57" s="1"/>
  <c r="AG85" i="57" s="1"/>
  <c r="K85" i="57"/>
  <c r="J86" i="57"/>
  <c r="K77" i="4"/>
  <c r="M77" i="4"/>
  <c r="AF77" i="4" s="1"/>
  <c r="AG77" i="4" s="1"/>
  <c r="J78" i="4"/>
  <c r="I82" i="4"/>
  <c r="J87" i="57" l="1"/>
  <c r="K86" i="57"/>
  <c r="M86" i="57"/>
  <c r="AF86" i="57" s="1"/>
  <c r="AG86" i="57" s="1"/>
  <c r="M78" i="4"/>
  <c r="AF78" i="4" s="1"/>
  <c r="AG78" i="4" s="1"/>
  <c r="K78" i="4"/>
  <c r="J79" i="4"/>
  <c r="I83" i="4"/>
  <c r="K87" i="57" l="1"/>
  <c r="J88" i="57"/>
  <c r="M87" i="57"/>
  <c r="AF87" i="57" s="1"/>
  <c r="AG87" i="57" s="1"/>
  <c r="M79" i="4"/>
  <c r="AF79" i="4" s="1"/>
  <c r="AG79" i="4" s="1"/>
  <c r="K79" i="4"/>
  <c r="J80" i="4"/>
  <c r="I84" i="4"/>
  <c r="M88" i="57" l="1"/>
  <c r="AF88" i="57" s="1"/>
  <c r="AG88" i="57" s="1"/>
  <c r="K88" i="57"/>
  <c r="J89" i="57"/>
  <c r="K80" i="4"/>
  <c r="M80" i="4"/>
  <c r="AF80" i="4" s="1"/>
  <c r="AG80" i="4" s="1"/>
  <c r="J81" i="4"/>
  <c r="I85" i="4"/>
  <c r="K89" i="57" l="1"/>
  <c r="M89" i="57"/>
  <c r="AF89" i="57" s="1"/>
  <c r="AG89" i="57" s="1"/>
  <c r="J90" i="57"/>
  <c r="M81" i="4"/>
  <c r="AF81" i="4" s="1"/>
  <c r="AG81" i="4" s="1"/>
  <c r="K81" i="4"/>
  <c r="J82" i="4"/>
  <c r="I86" i="4"/>
  <c r="M90" i="57" l="1"/>
  <c r="AF90" i="57" s="1"/>
  <c r="AG90" i="57" s="1"/>
  <c r="J91" i="57"/>
  <c r="K90" i="57"/>
  <c r="M82" i="4"/>
  <c r="AF82" i="4" s="1"/>
  <c r="AG82" i="4" s="1"/>
  <c r="K82" i="4"/>
  <c r="J83" i="4"/>
  <c r="I87" i="4"/>
  <c r="M91" i="57" l="1"/>
  <c r="AF91" i="57" s="1"/>
  <c r="AG91" i="57" s="1"/>
  <c r="J92" i="57"/>
  <c r="K91" i="57"/>
  <c r="M83" i="4"/>
  <c r="AF83" i="4" s="1"/>
  <c r="AG83" i="4" s="1"/>
  <c r="K83" i="4"/>
  <c r="J84" i="4"/>
  <c r="I88" i="4"/>
  <c r="K92" i="57" l="1"/>
  <c r="M92" i="57"/>
  <c r="AF92" i="57" s="1"/>
  <c r="AG92" i="57" s="1"/>
  <c r="J93" i="57"/>
  <c r="M84" i="4"/>
  <c r="AF84" i="4" s="1"/>
  <c r="AG84" i="4" s="1"/>
  <c r="K84" i="4"/>
  <c r="J85" i="4"/>
  <c r="I89" i="4"/>
  <c r="K93" i="57" l="1"/>
  <c r="M93" i="57"/>
  <c r="AF93" i="57" s="1"/>
  <c r="AG93" i="57" s="1"/>
  <c r="J94" i="57"/>
  <c r="M85" i="4"/>
  <c r="AF85" i="4" s="1"/>
  <c r="AG85" i="4" s="1"/>
  <c r="K85" i="4"/>
  <c r="J86" i="4"/>
  <c r="I90" i="4"/>
  <c r="J95" i="57" l="1"/>
  <c r="K94" i="57"/>
  <c r="M94" i="57"/>
  <c r="AF94" i="57" s="1"/>
  <c r="AG94" i="57" s="1"/>
  <c r="K86" i="4"/>
  <c r="M86" i="4"/>
  <c r="AF86" i="4" s="1"/>
  <c r="AG86" i="4" s="1"/>
  <c r="J87" i="4"/>
  <c r="I91" i="4"/>
  <c r="K95" i="57" l="1"/>
  <c r="J96" i="57"/>
  <c r="M95" i="57"/>
  <c r="AF95" i="57" s="1"/>
  <c r="AG95" i="57" s="1"/>
  <c r="M87" i="4"/>
  <c r="AF87" i="4" s="1"/>
  <c r="AG87" i="4" s="1"/>
  <c r="K87" i="4"/>
  <c r="J88" i="4"/>
  <c r="I92" i="4"/>
  <c r="K96" i="57" l="1"/>
  <c r="J97" i="57"/>
  <c r="M96" i="57"/>
  <c r="AF96" i="57" s="1"/>
  <c r="AG96" i="57" s="1"/>
  <c r="M88" i="4"/>
  <c r="AF88" i="4" s="1"/>
  <c r="AG88" i="4" s="1"/>
  <c r="K88" i="4"/>
  <c r="J89" i="4"/>
  <c r="I93" i="4"/>
  <c r="K97" i="57" l="1"/>
  <c r="J98" i="57"/>
  <c r="M97" i="57"/>
  <c r="AF97" i="57" s="1"/>
  <c r="AG97" i="57" s="1"/>
  <c r="M89" i="4"/>
  <c r="AF89" i="4" s="1"/>
  <c r="AG89" i="4" s="1"/>
  <c r="K89" i="4"/>
  <c r="J90" i="4"/>
  <c r="I94" i="4"/>
  <c r="M98" i="57" l="1"/>
  <c r="AF98" i="57" s="1"/>
  <c r="AG98" i="57" s="1"/>
  <c r="K98" i="57"/>
  <c r="J99" i="57"/>
  <c r="M90" i="4"/>
  <c r="AF90" i="4" s="1"/>
  <c r="AG90" i="4" s="1"/>
  <c r="K90" i="4"/>
  <c r="J91" i="4"/>
  <c r="I95" i="4"/>
  <c r="J100" i="57" l="1"/>
  <c r="M99" i="57"/>
  <c r="AF99" i="57" s="1"/>
  <c r="AG99" i="57" s="1"/>
  <c r="K99" i="57"/>
  <c r="M91" i="4"/>
  <c r="AF91" i="4" s="1"/>
  <c r="AG91" i="4" s="1"/>
  <c r="K91" i="4"/>
  <c r="J92" i="4"/>
  <c r="I96" i="4"/>
  <c r="K100" i="57" l="1"/>
  <c r="J101" i="57"/>
  <c r="M100" i="57"/>
  <c r="AF100" i="57" s="1"/>
  <c r="AG100" i="57" s="1"/>
  <c r="M92" i="4"/>
  <c r="AF92" i="4" s="1"/>
  <c r="AG92" i="4" s="1"/>
  <c r="K92" i="4"/>
  <c r="J93" i="4"/>
  <c r="I97" i="4"/>
  <c r="M101" i="57" l="1"/>
  <c r="AF101" i="57" s="1"/>
  <c r="AG101" i="57" s="1"/>
  <c r="K101" i="57"/>
  <c r="J102" i="57"/>
  <c r="M93" i="4"/>
  <c r="AF93" i="4" s="1"/>
  <c r="AG93" i="4" s="1"/>
  <c r="K93" i="4"/>
  <c r="J94" i="4"/>
  <c r="I98" i="4"/>
  <c r="K102" i="57" l="1"/>
  <c r="M102" i="57"/>
  <c r="AF102" i="57" s="1"/>
  <c r="AG102" i="57" s="1"/>
  <c r="J103" i="57"/>
  <c r="M94" i="4"/>
  <c r="AF94" i="4" s="1"/>
  <c r="AG94" i="4" s="1"/>
  <c r="K94" i="4"/>
  <c r="J95" i="4"/>
  <c r="I99" i="4"/>
  <c r="J104" i="57" l="1"/>
  <c r="M103" i="57"/>
  <c r="AF103" i="57" s="1"/>
  <c r="AG103" i="57" s="1"/>
  <c r="K103" i="57"/>
  <c r="K95" i="4"/>
  <c r="M95" i="4"/>
  <c r="AF95" i="4" s="1"/>
  <c r="AG95" i="4" s="1"/>
  <c r="J96" i="4"/>
  <c r="I100" i="4"/>
  <c r="M104" i="57" l="1"/>
  <c r="AF104" i="57" s="1"/>
  <c r="AG104" i="57" s="1"/>
  <c r="J105" i="57"/>
  <c r="K104" i="57"/>
  <c r="M96" i="4"/>
  <c r="AF96" i="4" s="1"/>
  <c r="AG96" i="4" s="1"/>
  <c r="K96" i="4"/>
  <c r="J97" i="4"/>
  <c r="I101" i="4"/>
  <c r="K105" i="57" l="1"/>
  <c r="J106" i="57"/>
  <c r="M105" i="57"/>
  <c r="AF105" i="57" s="1"/>
  <c r="AG105" i="57" s="1"/>
  <c r="M97" i="4"/>
  <c r="AF97" i="4" s="1"/>
  <c r="AG97" i="4" s="1"/>
  <c r="K97" i="4"/>
  <c r="J98" i="4"/>
  <c r="I102" i="4"/>
  <c r="J107" i="57" l="1"/>
  <c r="M106" i="57"/>
  <c r="AF106" i="57" s="1"/>
  <c r="AG106" i="57" s="1"/>
  <c r="K106" i="57"/>
  <c r="M98" i="4"/>
  <c r="AF98" i="4" s="1"/>
  <c r="AG98" i="4" s="1"/>
  <c r="K98" i="4"/>
  <c r="J99" i="4"/>
  <c r="I103" i="4"/>
  <c r="K107" i="57" l="1"/>
  <c r="M107" i="57"/>
  <c r="AF107" i="57" s="1"/>
  <c r="AG107" i="57" s="1"/>
  <c r="J108" i="57"/>
  <c r="K99" i="4"/>
  <c r="M99" i="4"/>
  <c r="AF99" i="4" s="1"/>
  <c r="AG99" i="4" s="1"/>
  <c r="J100" i="4"/>
  <c r="I104" i="4"/>
  <c r="J109" i="57" l="1"/>
  <c r="M108" i="57"/>
  <c r="AF108" i="57" s="1"/>
  <c r="AG108" i="57" s="1"/>
  <c r="K108" i="57"/>
  <c r="M100" i="4"/>
  <c r="AF100" i="4" s="1"/>
  <c r="AG100" i="4" s="1"/>
  <c r="K100" i="4"/>
  <c r="J101" i="4"/>
  <c r="I105" i="4"/>
  <c r="M109" i="57" l="1"/>
  <c r="AF109" i="57" s="1"/>
  <c r="AG109" i="57" s="1"/>
  <c r="K109" i="57"/>
  <c r="J110" i="57"/>
  <c r="M101" i="4"/>
  <c r="AF101" i="4" s="1"/>
  <c r="AG101" i="4" s="1"/>
  <c r="K101" i="4"/>
  <c r="J102" i="4"/>
  <c r="I106" i="4"/>
  <c r="M110" i="57" l="1"/>
  <c r="AF110" i="57" s="1"/>
  <c r="AG110" i="57" s="1"/>
  <c r="J111" i="57"/>
  <c r="K110" i="57"/>
  <c r="M102" i="4"/>
  <c r="AF102" i="4" s="1"/>
  <c r="AG102" i="4" s="1"/>
  <c r="K102" i="4"/>
  <c r="J103" i="4"/>
  <c r="I107" i="4"/>
  <c r="J112" i="57" l="1"/>
  <c r="M111" i="57"/>
  <c r="AF111" i="57" s="1"/>
  <c r="AG111" i="57" s="1"/>
  <c r="K111" i="57"/>
  <c r="K103" i="4"/>
  <c r="M103" i="4"/>
  <c r="AF103" i="4" s="1"/>
  <c r="AG103" i="4" s="1"/>
  <c r="J104" i="4"/>
  <c r="I108" i="4"/>
  <c r="M112" i="57" l="1"/>
  <c r="AF112" i="57" s="1"/>
  <c r="AG112" i="57" s="1"/>
  <c r="J113" i="57"/>
  <c r="K112" i="57"/>
  <c r="K104" i="4"/>
  <c r="M104" i="4"/>
  <c r="AF104" i="4" s="1"/>
  <c r="AG104" i="4" s="1"/>
  <c r="J105" i="4"/>
  <c r="I109" i="4"/>
  <c r="M113" i="57" l="1"/>
  <c r="AF113" i="57" s="1"/>
  <c r="AG113" i="57" s="1"/>
  <c r="J114" i="57"/>
  <c r="K113" i="57"/>
  <c r="M105" i="4"/>
  <c r="AF105" i="4" s="1"/>
  <c r="AG105" i="4" s="1"/>
  <c r="K105" i="4"/>
  <c r="J106" i="4"/>
  <c r="I110" i="4"/>
  <c r="J115" i="57" l="1"/>
  <c r="K114" i="57"/>
  <c r="M114" i="57"/>
  <c r="AF114" i="57" s="1"/>
  <c r="AG114" i="57" s="1"/>
  <c r="M106" i="4"/>
  <c r="AF106" i="4" s="1"/>
  <c r="AG106" i="4" s="1"/>
  <c r="K106" i="4"/>
  <c r="J107" i="4"/>
  <c r="I111" i="4"/>
  <c r="J116" i="57" l="1"/>
  <c r="K115" i="57"/>
  <c r="M115" i="57"/>
  <c r="AF115" i="57" s="1"/>
  <c r="AG115" i="57" s="1"/>
  <c r="K107" i="4"/>
  <c r="M107" i="4"/>
  <c r="AF107" i="4" s="1"/>
  <c r="AG107" i="4" s="1"/>
  <c r="J108" i="4"/>
  <c r="I112" i="4"/>
  <c r="K116" i="57" l="1"/>
  <c r="J117" i="57"/>
  <c r="M116" i="57"/>
  <c r="AF116" i="57" s="1"/>
  <c r="AG116" i="57" s="1"/>
  <c r="M108" i="4"/>
  <c r="AF108" i="4" s="1"/>
  <c r="AG108" i="4" s="1"/>
  <c r="K108" i="4"/>
  <c r="J109" i="4"/>
  <c r="I113" i="4"/>
  <c r="J118" i="57" l="1"/>
  <c r="K117" i="57"/>
  <c r="M117" i="57"/>
  <c r="AF117" i="57" s="1"/>
  <c r="AG117" i="57" s="1"/>
  <c r="K109" i="4"/>
  <c r="M109" i="4"/>
  <c r="AF109" i="4" s="1"/>
  <c r="AG109" i="4" s="1"/>
  <c r="J110" i="4"/>
  <c r="I114" i="4"/>
  <c r="M118" i="57" l="1"/>
  <c r="AF118" i="57" s="1"/>
  <c r="AG118" i="57" s="1"/>
  <c r="J119" i="57"/>
  <c r="K118" i="57"/>
  <c r="M110" i="4"/>
  <c r="AF110" i="4" s="1"/>
  <c r="AG110" i="4" s="1"/>
  <c r="K110" i="4"/>
  <c r="J111" i="4"/>
  <c r="I115" i="4"/>
  <c r="M119" i="57" l="1"/>
  <c r="AF119" i="57" s="1"/>
  <c r="AG119" i="57" s="1"/>
  <c r="K119" i="57"/>
  <c r="J120" i="57"/>
  <c r="M111" i="4"/>
  <c r="AF111" i="4" s="1"/>
  <c r="AG111" i="4" s="1"/>
  <c r="K111" i="4"/>
  <c r="J112" i="4"/>
  <c r="I116" i="4"/>
  <c r="K120" i="57" l="1"/>
  <c r="M120" i="57"/>
  <c r="AF120" i="57" s="1"/>
  <c r="AG120" i="57" s="1"/>
  <c r="J121" i="57"/>
  <c r="K112" i="4"/>
  <c r="M112" i="4"/>
  <c r="AF112" i="4" s="1"/>
  <c r="AG112" i="4" s="1"/>
  <c r="J113" i="4"/>
  <c r="I117" i="4"/>
  <c r="K121" i="57" l="1"/>
  <c r="J122" i="57"/>
  <c r="M121" i="57"/>
  <c r="AF121" i="57" s="1"/>
  <c r="AG121" i="57" s="1"/>
  <c r="M113" i="4"/>
  <c r="AF113" i="4" s="1"/>
  <c r="AG113" i="4" s="1"/>
  <c r="K113" i="4"/>
  <c r="J114" i="4"/>
  <c r="I118" i="4"/>
  <c r="J123" i="57" l="1"/>
  <c r="K122" i="57"/>
  <c r="M122" i="57"/>
  <c r="AF122" i="57" s="1"/>
  <c r="AG122" i="57" s="1"/>
  <c r="M114" i="4"/>
  <c r="AF114" i="4" s="1"/>
  <c r="AG114" i="4" s="1"/>
  <c r="K114" i="4"/>
  <c r="J115" i="4"/>
  <c r="I119" i="4"/>
  <c r="K123" i="57" l="1"/>
  <c r="M123" i="57"/>
  <c r="AF123" i="57" s="1"/>
  <c r="AG123" i="57" s="1"/>
  <c r="J124" i="57"/>
  <c r="M115" i="4"/>
  <c r="AF115" i="4" s="1"/>
  <c r="AG115" i="4" s="1"/>
  <c r="K115" i="4"/>
  <c r="J116" i="4"/>
  <c r="I120" i="4"/>
  <c r="K124" i="57" l="1"/>
  <c r="M124" i="57"/>
  <c r="AF124" i="57" s="1"/>
  <c r="AG124" i="57" s="1"/>
  <c r="J125" i="57"/>
  <c r="M116" i="4"/>
  <c r="AF116" i="4" s="1"/>
  <c r="AG116" i="4" s="1"/>
  <c r="K116" i="4"/>
  <c r="J117" i="4"/>
  <c r="I121" i="4"/>
  <c r="M125" i="57" l="1"/>
  <c r="AF125" i="57" s="1"/>
  <c r="AG125" i="57" s="1"/>
  <c r="J126" i="57"/>
  <c r="K125" i="57"/>
  <c r="M117" i="4"/>
  <c r="AF117" i="4" s="1"/>
  <c r="AG117" i="4" s="1"/>
  <c r="K117" i="4"/>
  <c r="J118" i="4"/>
  <c r="I122" i="4"/>
  <c r="M126" i="57" l="1"/>
  <c r="AF126" i="57" s="1"/>
  <c r="AG126" i="57" s="1"/>
  <c r="J127" i="57"/>
  <c r="K126" i="57"/>
  <c r="M118" i="4"/>
  <c r="AF118" i="4" s="1"/>
  <c r="AG118" i="4" s="1"/>
  <c r="K118" i="4"/>
  <c r="J119" i="4"/>
  <c r="I123" i="4"/>
  <c r="K127" i="57" l="1"/>
  <c r="M127" i="57"/>
  <c r="AF127" i="57" s="1"/>
  <c r="AG127" i="57" s="1"/>
  <c r="J128" i="57"/>
  <c r="M119" i="4"/>
  <c r="AF119" i="4" s="1"/>
  <c r="AG119" i="4" s="1"/>
  <c r="K119" i="4"/>
  <c r="J120" i="4"/>
  <c r="I124" i="4"/>
  <c r="K128" i="57" l="1"/>
  <c r="J129" i="57"/>
  <c r="M128" i="57"/>
  <c r="AF128" i="57" s="1"/>
  <c r="AG128" i="57" s="1"/>
  <c r="M120" i="4"/>
  <c r="AF120" i="4" s="1"/>
  <c r="AG120" i="4" s="1"/>
  <c r="K120" i="4"/>
  <c r="J121" i="4"/>
  <c r="I125" i="4"/>
  <c r="J130" i="57" l="1"/>
  <c r="M129" i="57"/>
  <c r="AF129" i="57" s="1"/>
  <c r="AG129" i="57" s="1"/>
  <c r="K129" i="57"/>
  <c r="M121" i="4"/>
  <c r="AF121" i="4" s="1"/>
  <c r="AG121" i="4" s="1"/>
  <c r="K121" i="4"/>
  <c r="J122" i="4"/>
  <c r="I126" i="4"/>
  <c r="J131" i="57" l="1"/>
  <c r="K130" i="57"/>
  <c r="M130" i="57"/>
  <c r="AF130" i="57" s="1"/>
  <c r="AG130" i="57" s="1"/>
  <c r="K122" i="4"/>
  <c r="M122" i="4"/>
  <c r="AF122" i="4" s="1"/>
  <c r="AG122" i="4" s="1"/>
  <c r="J123" i="4"/>
  <c r="I127" i="4"/>
  <c r="M131" i="57" l="1"/>
  <c r="AF131" i="57" s="1"/>
  <c r="AG131" i="57" s="1"/>
  <c r="J132" i="57"/>
  <c r="K131" i="57"/>
  <c r="M123" i="4"/>
  <c r="AF123" i="4" s="1"/>
  <c r="AG123" i="4" s="1"/>
  <c r="K123" i="4"/>
  <c r="J124" i="4"/>
  <c r="I128" i="4"/>
  <c r="K132" i="57" l="1"/>
  <c r="J133" i="57"/>
  <c r="M132" i="57"/>
  <c r="AF132" i="57" s="1"/>
  <c r="AG132" i="57" s="1"/>
  <c r="M124" i="4"/>
  <c r="AF124" i="4" s="1"/>
  <c r="AG124" i="4" s="1"/>
  <c r="K124" i="4"/>
  <c r="J125" i="4"/>
  <c r="I129" i="4"/>
  <c r="M133" i="57" l="1"/>
  <c r="AF133" i="57" s="1"/>
  <c r="AG133" i="57" s="1"/>
  <c r="J134" i="57"/>
  <c r="K133" i="57"/>
  <c r="K125" i="4"/>
  <c r="M125" i="4"/>
  <c r="AF125" i="4" s="1"/>
  <c r="AG125" i="4" s="1"/>
  <c r="J126" i="4"/>
  <c r="I130" i="4"/>
  <c r="J135" i="57" l="1"/>
  <c r="M134" i="57"/>
  <c r="AF134" i="57" s="1"/>
  <c r="AG134" i="57" s="1"/>
  <c r="K134" i="57"/>
  <c r="M126" i="4"/>
  <c r="AF126" i="4" s="1"/>
  <c r="AG126" i="4" s="1"/>
  <c r="K126" i="4"/>
  <c r="J127" i="4"/>
  <c r="I131" i="4"/>
  <c r="K135" i="57" l="1"/>
  <c r="M135" i="57"/>
  <c r="AF135" i="57" s="1"/>
  <c r="AG135" i="57" s="1"/>
  <c r="J136" i="57"/>
  <c r="K127" i="4"/>
  <c r="M127" i="4"/>
  <c r="AF127" i="4" s="1"/>
  <c r="AG127" i="4" s="1"/>
  <c r="J128" i="4"/>
  <c r="I132" i="4"/>
  <c r="M136" i="57" l="1"/>
  <c r="AF136" i="57" s="1"/>
  <c r="AG136" i="57" s="1"/>
  <c r="K136" i="57"/>
  <c r="J137" i="57"/>
  <c r="M128" i="4"/>
  <c r="AF128" i="4" s="1"/>
  <c r="AG128" i="4" s="1"/>
  <c r="K128" i="4"/>
  <c r="J129" i="4"/>
  <c r="I133" i="4"/>
  <c r="J138" i="57" l="1"/>
  <c r="M137" i="57"/>
  <c r="AF137" i="57" s="1"/>
  <c r="AG137" i="57" s="1"/>
  <c r="K137" i="57"/>
  <c r="M129" i="4"/>
  <c r="AF129" i="4" s="1"/>
  <c r="AG129" i="4" s="1"/>
  <c r="K129" i="4"/>
  <c r="J130" i="4"/>
  <c r="I134" i="4"/>
  <c r="M138" i="57" l="1"/>
  <c r="AF138" i="57" s="1"/>
  <c r="AG138" i="57" s="1"/>
  <c r="J139" i="57"/>
  <c r="K138" i="57"/>
  <c r="K130" i="4"/>
  <c r="M130" i="4"/>
  <c r="AF130" i="4" s="1"/>
  <c r="AG130" i="4" s="1"/>
  <c r="J131" i="4"/>
  <c r="I135" i="4"/>
  <c r="M139" i="57" l="1"/>
  <c r="AF139" i="57" s="1"/>
  <c r="AG139" i="57" s="1"/>
  <c r="K139" i="57"/>
  <c r="J140" i="57"/>
  <c r="M131" i="4"/>
  <c r="AF131" i="4" s="1"/>
  <c r="AG131" i="4" s="1"/>
  <c r="K131" i="4"/>
  <c r="J132" i="4"/>
  <c r="I136" i="4"/>
  <c r="K140" i="57" l="1"/>
  <c r="J141" i="57"/>
  <c r="M140" i="57"/>
  <c r="AF140" i="57" s="1"/>
  <c r="AG140" i="57" s="1"/>
  <c r="M132" i="4"/>
  <c r="AF132" i="4" s="1"/>
  <c r="AG132" i="4" s="1"/>
  <c r="K132" i="4"/>
  <c r="J133" i="4"/>
  <c r="M141" i="57" l="1"/>
  <c r="AF141" i="57" s="1"/>
  <c r="AG141" i="57" s="1"/>
  <c r="J142" i="57"/>
  <c r="K141" i="57"/>
  <c r="M133" i="4"/>
  <c r="AF133" i="4" s="1"/>
  <c r="AG133" i="4" s="1"/>
  <c r="K133" i="4"/>
  <c r="J134" i="4"/>
  <c r="I137" i="4"/>
  <c r="H179" i="4"/>
  <c r="K142" i="57" l="1"/>
  <c r="M142" i="57"/>
  <c r="AF142" i="57" s="1"/>
  <c r="AG142" i="57" s="1"/>
  <c r="J143" i="57"/>
  <c r="M134" i="4"/>
  <c r="AF134" i="4" s="1"/>
  <c r="AG134" i="4" s="1"/>
  <c r="K134" i="4"/>
  <c r="J135" i="4"/>
  <c r="H13" i="4"/>
  <c r="J144" i="57" l="1"/>
  <c r="K143" i="57"/>
  <c r="M143" i="57"/>
  <c r="AF143" i="57" s="1"/>
  <c r="AG143" i="57" s="1"/>
  <c r="J136" i="4"/>
  <c r="K135" i="4"/>
  <c r="M135" i="4"/>
  <c r="AF135" i="4" s="1"/>
  <c r="AG135" i="4" s="1"/>
  <c r="M144" i="57" l="1"/>
  <c r="AF144" i="57" s="1"/>
  <c r="AG144" i="57" s="1"/>
  <c r="K144" i="57"/>
  <c r="J145" i="57"/>
  <c r="K136" i="4"/>
  <c r="M136" i="4"/>
  <c r="AF136" i="4" s="1"/>
  <c r="AG136" i="4" s="1"/>
  <c r="J137" i="4"/>
  <c r="M145" i="57" l="1"/>
  <c r="AF145" i="57" s="1"/>
  <c r="AG145" i="57" s="1"/>
  <c r="K145" i="57"/>
  <c r="J146" i="57"/>
  <c r="M137" i="4"/>
  <c r="AF137" i="4" s="1"/>
  <c r="AG137" i="4" s="1"/>
  <c r="J138" i="4"/>
  <c r="K137" i="4"/>
  <c r="M146" i="57" l="1"/>
  <c r="AF146" i="57" s="1"/>
  <c r="AG146" i="57" s="1"/>
  <c r="K146" i="57"/>
  <c r="J147" i="57"/>
  <c r="M138" i="4"/>
  <c r="AF138" i="4" s="1"/>
  <c r="AG138" i="4" s="1"/>
  <c r="K138" i="4"/>
  <c r="J139" i="4"/>
  <c r="M147" i="57" l="1"/>
  <c r="AF147" i="57" s="1"/>
  <c r="AG147" i="57" s="1"/>
  <c r="J148" i="57"/>
  <c r="K147" i="57"/>
  <c r="M139" i="4"/>
  <c r="AF139" i="4" s="1"/>
  <c r="AG139" i="4" s="1"/>
  <c r="J140" i="4"/>
  <c r="K139" i="4"/>
  <c r="K148" i="57" l="1"/>
  <c r="M148" i="57"/>
  <c r="AF148" i="57" s="1"/>
  <c r="AG148" i="57" s="1"/>
  <c r="J149" i="57"/>
  <c r="M140" i="4"/>
  <c r="AF140" i="4" s="1"/>
  <c r="AG140" i="4" s="1"/>
  <c r="K140" i="4"/>
  <c r="J141" i="4"/>
  <c r="K149" i="57" l="1"/>
  <c r="M149" i="57"/>
  <c r="AF149" i="57" s="1"/>
  <c r="AG149" i="57" s="1"/>
  <c r="J150" i="57"/>
  <c r="K141" i="4"/>
  <c r="J142" i="4"/>
  <c r="M141" i="4"/>
  <c r="AF141" i="4" s="1"/>
  <c r="AG141" i="4" s="1"/>
  <c r="J151" i="57" l="1"/>
  <c r="M150" i="57"/>
  <c r="AF150" i="57" s="1"/>
  <c r="AG150" i="57" s="1"/>
  <c r="K150" i="57"/>
  <c r="M142" i="4"/>
  <c r="AF142" i="4" s="1"/>
  <c r="AG142" i="4" s="1"/>
  <c r="K142" i="4"/>
  <c r="J143" i="4"/>
  <c r="K151" i="57" l="1"/>
  <c r="J152" i="57"/>
  <c r="M151" i="57"/>
  <c r="AF151" i="57" s="1"/>
  <c r="AG151" i="57" s="1"/>
  <c r="M143" i="4"/>
  <c r="AF143" i="4" s="1"/>
  <c r="AG143" i="4" s="1"/>
  <c r="J144" i="4"/>
  <c r="K143" i="4"/>
  <c r="K152" i="57" l="1"/>
  <c r="J153" i="57"/>
  <c r="M152" i="57"/>
  <c r="AF152" i="57" s="1"/>
  <c r="AG152" i="57" s="1"/>
  <c r="M144" i="4"/>
  <c r="AF144" i="4" s="1"/>
  <c r="AG144" i="4" s="1"/>
  <c r="J145" i="4"/>
  <c r="K144" i="4"/>
  <c r="K153" i="57" l="1"/>
  <c r="M153" i="57"/>
  <c r="AF153" i="57" s="1"/>
  <c r="AG153" i="57" s="1"/>
  <c r="J154" i="57"/>
  <c r="M145" i="4"/>
  <c r="AF145" i="4" s="1"/>
  <c r="AG145" i="4" s="1"/>
  <c r="K145" i="4"/>
  <c r="J146" i="4"/>
  <c r="J155" i="57" l="1"/>
  <c r="M154" i="57"/>
  <c r="AF154" i="57" s="1"/>
  <c r="AG154" i="57" s="1"/>
  <c r="K154" i="57"/>
  <c r="M146" i="4"/>
  <c r="AF146" i="4" s="1"/>
  <c r="AG146" i="4" s="1"/>
  <c r="J147" i="4"/>
  <c r="K146" i="4"/>
  <c r="K155" i="57" l="1"/>
  <c r="J156" i="57"/>
  <c r="M155" i="57"/>
  <c r="AF155" i="57" s="1"/>
  <c r="AG155" i="57" s="1"/>
  <c r="M147" i="4"/>
  <c r="AF147" i="4" s="1"/>
  <c r="AG147" i="4" s="1"/>
  <c r="J148" i="4"/>
  <c r="K147" i="4"/>
  <c r="M156" i="57" l="1"/>
  <c r="AF156" i="57" s="1"/>
  <c r="AG156" i="57" s="1"/>
  <c r="J157" i="57"/>
  <c r="K156" i="57"/>
  <c r="M148" i="4"/>
  <c r="AF148" i="4" s="1"/>
  <c r="AG148" i="4" s="1"/>
  <c r="K148" i="4"/>
  <c r="AF149" i="4"/>
  <c r="M157" i="57" l="1"/>
  <c r="AF157" i="57" s="1"/>
  <c r="AG157" i="57" s="1"/>
  <c r="K157" i="57"/>
  <c r="J158" i="57"/>
  <c r="AG149" i="4"/>
  <c r="AF150" i="4"/>
  <c r="M158" i="57" l="1"/>
  <c r="AF158" i="57" s="1"/>
  <c r="AG158" i="57" s="1"/>
  <c r="K158" i="57"/>
  <c r="J159" i="57"/>
  <c r="AG150" i="4"/>
  <c r="AF151" i="4"/>
  <c r="K159" i="57" l="1"/>
  <c r="M159" i="57"/>
  <c r="AF159" i="57" s="1"/>
  <c r="AG159" i="57" s="1"/>
  <c r="J160" i="57"/>
  <c r="AG151" i="4"/>
  <c r="AF152" i="4"/>
  <c r="M160" i="57" l="1"/>
  <c r="AF160" i="57" s="1"/>
  <c r="AG160" i="57" s="1"/>
  <c r="J161" i="57"/>
  <c r="K160" i="57"/>
  <c r="AG152" i="4"/>
  <c r="AF153" i="4"/>
  <c r="K161" i="57" l="1"/>
  <c r="M161" i="57"/>
  <c r="AF161" i="57" s="1"/>
  <c r="AG161" i="57" s="1"/>
  <c r="J162" i="57"/>
  <c r="AG153" i="4"/>
  <c r="AF154" i="4"/>
  <c r="J163" i="57" l="1"/>
  <c r="M162" i="57"/>
  <c r="AF162" i="57" s="1"/>
  <c r="AG162" i="57" s="1"/>
  <c r="K162" i="57"/>
  <c r="AG154" i="4"/>
  <c r="AF155" i="4"/>
  <c r="M163" i="57" l="1"/>
  <c r="AF163" i="57" s="1"/>
  <c r="AG163" i="57" s="1"/>
  <c r="K163" i="57"/>
  <c r="J164" i="57"/>
  <c r="AG155" i="4"/>
  <c r="AF156" i="4"/>
  <c r="J165" i="57" l="1"/>
  <c r="M164" i="57"/>
  <c r="AF164" i="57" s="1"/>
  <c r="AG164" i="57" s="1"/>
  <c r="K164" i="57"/>
  <c r="AG156" i="4"/>
  <c r="AF157" i="4"/>
  <c r="K165" i="57" l="1"/>
  <c r="M165" i="57"/>
  <c r="AF165" i="57" s="1"/>
  <c r="AG165" i="57" s="1"/>
  <c r="J166" i="57"/>
  <c r="AG157" i="4"/>
  <c r="AF158" i="4"/>
  <c r="M166" i="57" l="1"/>
  <c r="AF166" i="57" s="1"/>
  <c r="AG166" i="57" s="1"/>
  <c r="J167" i="57"/>
  <c r="K166" i="57"/>
  <c r="AG158" i="4"/>
  <c r="AF159" i="4"/>
  <c r="M167" i="57" l="1"/>
  <c r="AF167" i="57" s="1"/>
  <c r="AG167" i="57" s="1"/>
  <c r="K167" i="57"/>
  <c r="J168" i="57"/>
  <c r="AG159" i="4"/>
  <c r="AF160" i="4"/>
  <c r="M168" i="57" l="1"/>
  <c r="AF168" i="57" s="1"/>
  <c r="AG168" i="57" s="1"/>
  <c r="K168" i="57"/>
  <c r="J169" i="57"/>
  <c r="AG160" i="4"/>
  <c r="AF161" i="4"/>
  <c r="K169" i="57" l="1"/>
  <c r="J170" i="57"/>
  <c r="M169" i="57"/>
  <c r="AF169" i="57" s="1"/>
  <c r="AG169" i="57" s="1"/>
  <c r="AG161" i="4"/>
  <c r="AF162" i="4"/>
  <c r="M170" i="57" l="1"/>
  <c r="AF170" i="57" s="1"/>
  <c r="AG170" i="57" s="1"/>
  <c r="J171" i="57"/>
  <c r="K170" i="57"/>
  <c r="AG162" i="4"/>
  <c r="AF163" i="4"/>
  <c r="J172" i="57" l="1"/>
  <c r="K171" i="57"/>
  <c r="M171" i="57"/>
  <c r="AF171" i="57" s="1"/>
  <c r="AG171" i="57" s="1"/>
  <c r="AG163" i="4"/>
  <c r="AF164" i="4"/>
  <c r="M172" i="57" l="1"/>
  <c r="AF172" i="57" s="1"/>
  <c r="AG172" i="57" s="1"/>
  <c r="K172" i="57"/>
  <c r="J173" i="57"/>
  <c r="AG164" i="4"/>
  <c r="AF165" i="4"/>
  <c r="K173" i="57" l="1"/>
  <c r="M173" i="57"/>
  <c r="AF173" i="57" s="1"/>
  <c r="AG173" i="57" s="1"/>
  <c r="J174" i="57"/>
  <c r="AG165" i="4"/>
  <c r="AF166" i="4"/>
  <c r="J175" i="57" l="1"/>
  <c r="M174" i="57"/>
  <c r="AF174" i="57" s="1"/>
  <c r="AG174" i="57" s="1"/>
  <c r="K174" i="57"/>
  <c r="AG166" i="4"/>
  <c r="AF167" i="4"/>
  <c r="M175" i="57" l="1"/>
  <c r="J176" i="57"/>
  <c r="K175" i="57"/>
  <c r="AG167" i="4"/>
  <c r="AF168" i="4"/>
  <c r="AF175" i="57" l="1"/>
  <c r="K176" i="57"/>
  <c r="M176" i="57"/>
  <c r="AF176" i="57" s="1"/>
  <c r="J177" i="57"/>
  <c r="AG168" i="4"/>
  <c r="AF169" i="4"/>
  <c r="M177" i="57" l="1"/>
  <c r="K177" i="57"/>
  <c r="AG175" i="57"/>
  <c r="AG176" i="57" s="1"/>
  <c r="AG169" i="4"/>
  <c r="AF170" i="4"/>
  <c r="AF177" i="57" l="1"/>
  <c r="AF179" i="57" s="1"/>
  <c r="M182" i="57" s="1"/>
  <c r="M179" i="57"/>
  <c r="M13" i="57" s="1"/>
  <c r="AG170" i="4"/>
  <c r="AF171" i="4"/>
  <c r="AG177" i="57" l="1"/>
  <c r="AG178" i="57" s="1"/>
  <c r="AG171" i="4"/>
  <c r="AF172" i="4"/>
  <c r="AG172" i="4" l="1"/>
  <c r="AF173" i="4"/>
  <c r="AG173" i="4" l="1"/>
  <c r="AF174" i="4"/>
  <c r="AG174" i="4" l="1"/>
  <c r="AF175" i="4"/>
  <c r="AG175" i="4" l="1"/>
  <c r="AF176" i="4"/>
  <c r="AG176" i="4" l="1"/>
  <c r="AF177" i="4"/>
  <c r="AG177" i="4" l="1"/>
  <c r="M179" i="4"/>
  <c r="M13" i="4" s="1"/>
  <c r="AF178" i="4"/>
  <c r="AF179" i="4" s="1"/>
  <c r="M182" i="4" s="1"/>
  <c r="AG17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0E9A5906-1A58-4828-B2FD-AFAA7BC0052A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7DAF2B70-D56F-4E66-87D7-B566D5FB7F16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6E57E9AD-5F87-4A20-BC78-8A2FC8FB6C15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780EE6CE-6DAB-425F-A577-267B949C0593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D08E9369-1FD9-44DC-B75C-DEC7A169F150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03CB9B16-1FEA-4CC2-B5AE-4BE98414EEC3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81EDCDB3-7325-495D-92EF-A3519B11266E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F6E54E10-5DBE-4E7E-A6C8-573EAC7F57EA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81C7E42E-1F07-4974-BB8A-04FB55EA8A0D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6471FEEC-40FB-42D3-9442-A33899A4031C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CB276D89-F6C1-4D74-AF0E-B933D4387918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0AE1D407-FB79-4E0E-B66F-56A3695BCE94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549F0418-0EA2-48AE-B712-0DD0D535C260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19CE6139-FBAE-4A35-87BE-04D6FB92A34E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DBDE2B7C-89B4-4630-9F2D-C57C40934684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694BB547-0BE4-4B9C-A3EB-2244F2D093A7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6020506B-BD24-45C3-BFAF-707CD55AB174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2434C32B-B717-4B0A-A765-096439092EFF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3EB87CCB-0199-422F-A2E9-9CE92F09DD54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D5E21865-8111-4D25-A0CD-D2E1C9FF568A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0B25F5CC-49F8-4193-94E0-CF220BF22526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697B7BF2-CEF4-4641-A3FD-A58C8C2E295B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6B13409B-DF21-466C-8963-9A079A2A83A9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99963ABD-A639-4A6F-B138-C3953BB8EA21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22651C75-4D14-45D8-9B8A-81D4581A2459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78291FF6-2A73-4FDB-8118-520C97CACD27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6E843C5B-C00A-4F51-A004-BB735B5BBCAF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0FDF424E-5A7F-424D-A364-9B872FF289EF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0BC0A96A-03FF-4C8C-9CC3-B58F42051CD8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34533D2A-E743-4D7F-A670-733F5759F24D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9792EE1C-925A-4311-BF4A-D1655841AED1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52C0FCA1-0CB5-419E-A778-BF262368BC3C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AF932B29-2244-4B30-B511-F933588DEB07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AD6A6F1E-A7DF-4595-957A-13943FE47613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F74879F9-36CE-4212-9398-EB8F67E6F1B6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5B3E93C1-8D24-4642-ABB3-3749B5E4C031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F7C9B57B-D8BE-4872-85F8-57C6F01277E4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AAEE82E0-C08C-450E-99E4-091799FF574A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320F7892-F129-4ED1-8FCF-A2AE8457630F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72BAEB15-AF89-4195-9F79-D53A47DDC730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251D5EA6-1CA5-4953-BCD2-3D25AABDC444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1DFBCCEA-3086-4B50-8708-59CD9F4C771B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D8C4448A-4870-497E-9DA5-C37BD8F60E53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DCDEADB7-CE25-4B2D-93A1-5AD9289FD557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A0CD37C7-2607-432D-A41B-1F3D794A5206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8FA99C13-7E41-448F-8C5B-999F44150CAF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C092973A-D6FE-4A1D-B82A-74F6BE41D7E2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3737378C-D674-4E8B-99D5-7DBC34227DE5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A3D98813-662D-4277-ACAB-C430557D033B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727A2927-7E19-4C1E-A24A-E7DB7A316CAC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C220E035-829B-44F8-8851-8A92E8752C13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17E31AF0-7C7E-462E-AA0C-EB918897D20E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C7E1E66E-AD67-46DB-A08F-105C30EDE840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2BB1E1BB-50F1-42C4-BEE8-2A72A5DB5AB5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Isaacson, Michael - FPAC-NRCS, Madison, WI</author>
  </authors>
  <commentList>
    <comment ref="M11" authorId="0" shapeId="0" xr:uid="{D8CB2AC3-F34A-4573-8281-32E78C1C7054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Estimate Initial Soil Moisture by Feel</t>
        </r>
      </text>
    </comment>
    <comment ref="T14" authorId="0" shapeId="0" xr:uid="{8DB6C0F7-2EA3-4D87-AFD6-E1FFC61EFAFA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Kc-ini = 0.2 for bare soil per Table E-1 of ASCE Manual 70</t>
        </r>
      </text>
    </comment>
    <comment ref="X14" authorId="0" shapeId="0" xr:uid="{AEF519BD-1B34-41B5-9E98-719232D8D7B5}">
      <text>
        <r>
          <rPr>
            <sz val="9"/>
            <color indexed="81"/>
            <rFont val="Tahoma"/>
            <family val="2"/>
          </rPr>
          <t>Irrigation Management in Wiscsonsin.  Publication A3600-01. UW-Madison Extension.  November 8, 2019 &amp; NEH Part 652, 210, table NJ 3.4</t>
        </r>
      </text>
    </comment>
    <comment ref="Y14" authorId="0" shapeId="0" xr:uid="{A79A0E16-F0F9-4A20-B785-3B7C039D7669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page 1-50, NEH 210-chapter 15, page 1-50, Table 1-12
</t>
        </r>
      </text>
    </comment>
    <comment ref="Y18" authorId="0" shapeId="0" xr:uid="{70B176F2-6B82-4740-B6CC-2E20450B5CDF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  <comment ref="Y19" authorId="0" shapeId="0" xr:uid="{FD2A2A92-933D-4990-8FED-3346B966B664}">
      <text>
        <r>
          <rPr>
            <b/>
            <sz val="9"/>
            <color indexed="81"/>
            <rFont val="Tahoma"/>
            <family val="2"/>
          </rPr>
          <t>Isaacson, Michael - FPAC-NRCS, Madison, WI:</t>
        </r>
        <r>
          <rPr>
            <sz val="9"/>
            <color indexed="81"/>
            <rFont val="Tahoma"/>
            <family val="2"/>
          </rPr>
          <t xml:space="preserve">
est. same as onions</t>
        </r>
      </text>
    </comment>
  </commentList>
</comments>
</file>

<file path=xl/sharedStrings.xml><?xml version="1.0" encoding="utf-8"?>
<sst xmlns="http://schemas.openxmlformats.org/spreadsheetml/2006/main" count="1125" uniqueCount="161">
  <si>
    <t>Day</t>
  </si>
  <si>
    <t xml:space="preserve"> ----</t>
  </si>
  <si>
    <t>RAW (in) =</t>
  </si>
  <si>
    <t>Growing Season Date</t>
  </si>
  <si>
    <t>1)</t>
  </si>
  <si>
    <t>2)</t>
  </si>
  <si>
    <t>Developed by John Panuska, UWEX-BSE &amp; John Norman, UW Soil Science</t>
  </si>
  <si>
    <t>ET data entered on the first sheet will be</t>
  </si>
  <si>
    <t xml:space="preserve">Start Date      = </t>
  </si>
  <si>
    <t>= User Inputs</t>
  </si>
  <si>
    <t>Managed root</t>
  </si>
  <si>
    <t xml:space="preserve">Inches of plant available water. </t>
  </si>
  <si>
    <t xml:space="preserve"> * Irrigation should be conducted.</t>
  </si>
  <si>
    <r>
      <t xml:space="preserve">*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irrigate.</t>
    </r>
  </si>
  <si>
    <r>
      <t xml:space="preserve">should be avoided.  The </t>
    </r>
    <r>
      <rPr>
        <b/>
        <sz val="10"/>
        <color indexed="10"/>
        <rFont val="Arial"/>
        <family val="2"/>
      </rPr>
      <t>RED</t>
    </r>
    <r>
      <rPr>
        <b/>
        <sz val="10"/>
        <rFont val="Arial"/>
        <family val="2"/>
      </rPr>
      <t xml:space="preserve"> font</t>
    </r>
  </si>
  <si>
    <t>If plant available water equals Fc, the</t>
  </si>
  <si>
    <t>approximates deep drainage volume.</t>
  </si>
  <si>
    <t xml:space="preserve">   MAD    =</t>
  </si>
  <si>
    <t>Sheet 2</t>
  </si>
  <si>
    <t>Daily Crop ET (in/day)</t>
  </si>
  <si>
    <t>Storage Change (in/day)</t>
  </si>
  <si>
    <r>
      <t xml:space="preserve"> Deep Drainage Volume (in/day)</t>
    </r>
    <r>
      <rPr>
        <b/>
        <vertAlign val="superscript"/>
        <sz val="10"/>
        <rFont val="Arial"/>
        <family val="2"/>
      </rPr>
      <t xml:space="preserve"> 2</t>
    </r>
  </si>
  <si>
    <t>Managed Root Zone Depth =</t>
  </si>
  <si>
    <t>AWC Range (in/in)</t>
  </si>
  <si>
    <t>Depth Range (in)</t>
  </si>
  <si>
    <t>TAW    (in)</t>
  </si>
  <si>
    <t>TAW (in) =</t>
  </si>
  <si>
    <t>zone depth (in) =</t>
  </si>
  <si>
    <t>in/in</t>
  </si>
  <si>
    <t xml:space="preserve"> in</t>
  </si>
  <si>
    <t>Enter these values from the Soil Survey</t>
  </si>
  <si>
    <t>Soil Texture Description</t>
  </si>
  <si>
    <t>PWP (in/in)</t>
  </si>
  <si>
    <t>Sand</t>
  </si>
  <si>
    <t>Sandy Loam</t>
  </si>
  <si>
    <t>Loam</t>
  </si>
  <si>
    <t>Silt Loam</t>
  </si>
  <si>
    <t>Clay Loam</t>
  </si>
  <si>
    <t>PWP  =</t>
  </si>
  <si>
    <t>Soil textural code ( see table)  =</t>
  </si>
  <si>
    <t>Loamy Sand</t>
  </si>
  <si>
    <t>Silty Clay</t>
  </si>
  <si>
    <t>Clay</t>
  </si>
  <si>
    <t>PWP (in/in)=</t>
  </si>
  <si>
    <t>Soil Texture Code</t>
  </si>
  <si>
    <t>TAW</t>
  </si>
  <si>
    <t>(in)</t>
  </si>
  <si>
    <t>Totals</t>
  </si>
  <si>
    <t>http://websoilsurvey.nrcs.usda.gov/app/</t>
  </si>
  <si>
    <t>Web Soil Survey ↓  Data Input</t>
  </si>
  <si>
    <r>
      <t xml:space="preserve">Enter Data from Hard Copy ↓ County Soil </t>
    </r>
    <r>
      <rPr>
        <b/>
        <sz val="12"/>
        <rFont val="Arial"/>
        <family val="2"/>
      </rPr>
      <t xml:space="preserve">Survey Below </t>
    </r>
  </si>
  <si>
    <t>Silty Clay Loam</t>
  </si>
  <si>
    <t>Field or Soil Identification No.</t>
  </si>
  <si>
    <t xml:space="preserve"> = User Inputs</t>
  </si>
  <si>
    <t>Web Soil Survey (WSS) URL:</t>
  </si>
  <si>
    <t>(Click once to follow link to WSS)</t>
  </si>
  <si>
    <t>Example county soils data input  &gt;&gt;</t>
  </si>
  <si>
    <t xml:space="preserve">water is depleted &amp; plant stress initiated. </t>
  </si>
  <si>
    <t>soil profile is full and water application</t>
  </si>
  <si>
    <t>% moisture @ RAW = 0</t>
  </si>
  <si>
    <r>
      <t xml:space="preserve">   </t>
    </r>
    <r>
      <rPr>
        <b/>
        <u/>
        <sz val="10"/>
        <rFont val="Arial"/>
        <family val="2"/>
      </rPr>
      <t>Notes:</t>
    </r>
  </si>
  <si>
    <t>Daily Rainfall    (in/day)</t>
  </si>
  <si>
    <t>Daily Irrigation (in/day)</t>
  </si>
  <si>
    <t xml:space="preserve">Fc (in/in) = </t>
  </si>
  <si>
    <t>OTHERWISE USE THE WEB SOIL SURVEY ONLY.</t>
  </si>
  <si>
    <r>
      <t xml:space="preserve">A </t>
    </r>
    <r>
      <rPr>
        <b/>
        <sz val="10"/>
        <color indexed="12"/>
        <rFont val="Arial"/>
        <family val="2"/>
      </rPr>
      <t>BLUE</t>
    </r>
    <r>
      <rPr>
        <b/>
        <sz val="10"/>
        <rFont val="Arial"/>
        <family val="2"/>
      </rPr>
      <t xml:space="preserve"> font indicates readily available</t>
    </r>
  </si>
  <si>
    <t>Field Capacity (Fc) %</t>
  </si>
  <si>
    <t>Permanent Wilt Point (PWP) %</t>
  </si>
  <si>
    <t>USE THIS SHEET ONLY IF YOU DO NOT HAVE WEB ACCESS !</t>
  </si>
  <si>
    <t>Observed Soil Moisture (%)</t>
  </si>
  <si>
    <t xml:space="preserve">Annual Totals = &gt;  </t>
  </si>
  <si>
    <r>
      <t>Readily Available Water    (in/day)</t>
    </r>
    <r>
      <rPr>
        <b/>
        <vertAlign val="superscript"/>
        <sz val="10"/>
        <rFont val="Arial"/>
        <family val="2"/>
      </rPr>
      <t xml:space="preserve"> 1</t>
    </r>
  </si>
  <si>
    <t>Predicted Soil Moisture   (%)</t>
  </si>
  <si>
    <t>Fc (%) =&gt;</t>
  </si>
  <si>
    <t>Managed Root Zone Depth (in)</t>
  </si>
  <si>
    <t>Web Soil Survey Example Page</t>
  </si>
  <si>
    <t xml:space="preserve">View from WebSoil Survey showing the location of the WIS soils input data </t>
  </si>
  <si>
    <t>← Enter observed soil moisture from sensors to adjust model predictions.</t>
  </si>
  <si>
    <t xml:space="preserve">Site-specific daily ET values can be obtained from the UW </t>
  </si>
  <si>
    <t>https://agweather.cals.wisc.edu/sun_water/et_wimn</t>
  </si>
  <si>
    <r>
      <t xml:space="preserve">Above the left part of the map click the </t>
    </r>
    <r>
      <rPr>
        <b/>
        <u/>
        <sz val="10"/>
        <rFont val="Arial"/>
        <family val="2"/>
      </rPr>
      <t>here</t>
    </r>
    <r>
      <rPr>
        <b/>
        <sz val="10"/>
        <rFont val="Arial"/>
        <family val="2"/>
      </rPr>
      <t xml:space="preserve"> link </t>
    </r>
  </si>
  <si>
    <t>you already have an account, enter your email address.</t>
  </si>
  <si>
    <t>automatically copied to all subsequent sheets.</t>
  </si>
  <si>
    <t>AGWX Potential ET (in/day)</t>
  </si>
  <si>
    <t>AGWX climate web sit at the the following URL:</t>
  </si>
  <si>
    <t>Green Beans</t>
  </si>
  <si>
    <t>Crop</t>
  </si>
  <si>
    <t>Winter Wheat</t>
  </si>
  <si>
    <t>Oats &amp; Barley</t>
  </si>
  <si>
    <t>Field Corn</t>
  </si>
  <si>
    <t>Alfalfa</t>
  </si>
  <si>
    <t>Soybeans</t>
  </si>
  <si>
    <t>Row #</t>
  </si>
  <si>
    <t>Select Field Crop</t>
  </si>
  <si>
    <t>Revised by Doug Denk and Mike Isaacson, NRCS-Wisconsin</t>
  </si>
  <si>
    <t>Managed Root Depth (ft)</t>
  </si>
  <si>
    <t>Profile</t>
  </si>
  <si>
    <t>MAD</t>
  </si>
  <si>
    <t>Cranberries</t>
  </si>
  <si>
    <t>Blueberries</t>
  </si>
  <si>
    <t>Peas</t>
  </si>
  <si>
    <t>Sugar Beets</t>
  </si>
  <si>
    <t>Tritcale</t>
  </si>
  <si>
    <t>Annual Rye</t>
  </si>
  <si>
    <t>Carrots</t>
  </si>
  <si>
    <t>Cabbage</t>
  </si>
  <si>
    <t>Cucumbers</t>
  </si>
  <si>
    <t>Hemp (Industrial)</t>
  </si>
  <si>
    <t>Forage (Direct Seed)</t>
  </si>
  <si>
    <t>Crop Year</t>
  </si>
  <si>
    <t>FIELD NAME</t>
  </si>
  <si>
    <t>Plant Canopy Cover    %</t>
  </si>
  <si>
    <t>Adj. ET</t>
  </si>
  <si>
    <t>Saturated</t>
  </si>
  <si>
    <t>Field Capacity</t>
  </si>
  <si>
    <t>Initial Soil Moisture By Feel</t>
  </si>
  <si>
    <t>Deep Drainage Due to Irrigation (in)</t>
  </si>
  <si>
    <t>Initial Soil Moisture by Feel</t>
  </si>
  <si>
    <t>Irrigation  Deep Percolation Event</t>
  </si>
  <si>
    <t>RAW</t>
  </si>
  <si>
    <t>Bottom of TAW</t>
  </si>
  <si>
    <t>Minimum Management Level</t>
  </si>
  <si>
    <t>TAW-RAW</t>
  </si>
  <si>
    <t>Potatoes</t>
  </si>
  <si>
    <t>Onions</t>
  </si>
  <si>
    <t>Soil Mapping Unit</t>
  </si>
  <si>
    <t>Field Name</t>
  </si>
  <si>
    <t>Field</t>
  </si>
  <si>
    <t>Water by Layer</t>
  </si>
  <si>
    <t>Total Water In Root Zone</t>
  </si>
  <si>
    <t>Once complete, enter into table to left</t>
  </si>
  <si>
    <t>Sweet Corn</t>
  </si>
  <si>
    <t>MAD override</t>
  </si>
  <si>
    <t>Reason for MAD Override</t>
  </si>
  <si>
    <t>Cumulative DP</t>
  </si>
  <si>
    <t>TAW=Total Available Water (TAW) capacity in Soil Water Reservoir</t>
  </si>
  <si>
    <t>Planting Date for Annual Crops or Begin Growth for Perennial Growth</t>
  </si>
  <si>
    <t>Managed root zone depth override (in)</t>
  </si>
  <si>
    <t>Field Coordinates</t>
  </si>
  <si>
    <t>Latitude</t>
  </si>
  <si>
    <t>Longtitude</t>
  </si>
  <si>
    <t>Field Coordinates required to use AGWX climate web site</t>
  </si>
  <si>
    <t>AGWX climate web site at the the following URL:</t>
  </si>
  <si>
    <t>Latitude:</t>
  </si>
  <si>
    <t>Longtitude:</t>
  </si>
  <si>
    <t>NRCS updated the University of Wisconsin-Madison Irrigation Scheduling Spreadsheet</t>
  </si>
  <si>
    <t>Updates summarized below</t>
  </si>
  <si>
    <t>The overall spreadsheet was developed by the University of Wisconsin-Madision.</t>
  </si>
  <si>
    <t>This spreadsheet may be used to fulfill the requirements of CPS 449 (Irrigation Water Management) scenarios 3,4,5,&amp;6</t>
  </si>
  <si>
    <t>https://fyi.extension.wisc.edu/cropirrigation/files/2019/11/A3600-01-19.pdf</t>
  </si>
  <si>
    <t>NRCS updated spreadsheet version 2020.1 updated by M. Isaacson and D. Denk, November, 2020</t>
  </si>
  <si>
    <t>Other</t>
  </si>
  <si>
    <t>Enter-----&gt;</t>
  </si>
  <si>
    <t>to set up an account with the ET email tool. If</t>
  </si>
  <si>
    <t>WI Irrigation Scheduling Spreadsheet (WISS) NRCS</t>
  </si>
  <si>
    <t>WI Irrigation Scheduling Program (WISS) NRCS</t>
  </si>
  <si>
    <t>Principals regarding irrigation water management for sprinklers may be found at the link below:</t>
  </si>
  <si>
    <t xml:space="preserve">Instructions for the Wisconsin Irrigation Scheduling Spreadsheet may be found on </t>
  </si>
  <si>
    <t>https://fyi.extension.wisc.edu/cropirrigation/files/2021/02/WISS-NRCS-Quick-Guide_2.10.21a.pdf</t>
  </si>
  <si>
    <t>the crop irrigation web site at the URL below:</t>
  </si>
  <si>
    <t>Ver. 3.3.21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</si>
</sst>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mm/dd/yy;@"/>
    <numFmt numFmtId="167" formatCode="m/d/yyyy;@"/>
    <numFmt numFmtId="168" formatCode="0.0%"/>
  </numFmts>
  <fonts count="3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17"/>
      <name val="Arial"/>
      <family val="2"/>
    </font>
    <font>
      <b/>
      <sz val="12"/>
      <name val="Arial"/>
      <family val="2"/>
    </font>
    <font>
      <b/>
      <vertAlign val="superscript"/>
      <sz val="10"/>
      <name val="Arial"/>
      <family val="2"/>
    </font>
    <font>
      <b/>
      <u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i/>
      <u/>
      <sz val="10"/>
      <color indexed="12"/>
      <name val="Arial"/>
      <family val="2"/>
    </font>
    <font>
      <b/>
      <i/>
      <u/>
      <sz val="10"/>
      <color indexed="10"/>
      <name val="Arial"/>
      <family val="2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sz val="10"/>
      <color indexed="53"/>
      <name val="Arial"/>
      <family val="2"/>
    </font>
    <font>
      <u/>
      <sz val="10"/>
      <color indexed="12"/>
      <name val="Arial"/>
      <family val="2"/>
    </font>
    <font>
      <b/>
      <sz val="14"/>
      <color indexed="57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b/>
      <sz val="14"/>
      <color indexed="10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u/>
      <sz val="10"/>
      <color rgb="FF00B05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</fills>
  <borders count="70">
    <border>
      <left/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10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</borders>
  <cellStyleXfs count="3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9" fontId="24" fillId="0" borderId="0" applyFont="0" applyFill="0" applyBorder="0" applyAlignment="0" applyProtection="0"/>
  </cellStyleXfs>
  <cellXfs count="25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quotePrefix="1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2" fillId="0" borderId="0" xfId="0" applyFont="1" applyAlignment="1"/>
    <xf numFmtId="0" fontId="3" fillId="0" borderId="0" xfId="0" applyFont="1" applyAlignment="1">
      <alignment horizontal="center" vertical="center"/>
    </xf>
    <xf numFmtId="0" fontId="2" fillId="0" borderId="0" xfId="0" quotePrefix="1" applyFont="1" applyAlignment="1"/>
    <xf numFmtId="0" fontId="2" fillId="0" borderId="0" xfId="0" applyFont="1"/>
    <xf numFmtId="0" fontId="2" fillId="0" borderId="0" xfId="0" quotePrefix="1" applyFont="1" applyAlignment="1">
      <alignment horizontal="right"/>
    </xf>
    <xf numFmtId="2" fontId="0" fillId="2" borderId="1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0" fillId="0" borderId="0" xfId="0" quotePrefix="1" applyFont="1" applyAlignment="1">
      <alignment vertical="center"/>
    </xf>
    <xf numFmtId="0" fontId="11" fillId="0" borderId="0" xfId="0" applyFont="1"/>
    <xf numFmtId="2" fontId="0" fillId="2" borderId="1" xfId="0" quotePrefix="1" applyNumberFormat="1" applyFill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3" fillId="0" borderId="0" xfId="0" applyFont="1" applyBorder="1"/>
    <xf numFmtId="0" fontId="14" fillId="0" borderId="0" xfId="0" applyFont="1"/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 applyProtection="1">
      <alignment horizontal="center"/>
    </xf>
    <xf numFmtId="0" fontId="2" fillId="0" borderId="0" xfId="0" quotePrefix="1" applyFont="1"/>
    <xf numFmtId="0" fontId="0" fillId="4" borderId="3" xfId="0" applyFill="1" applyBorder="1"/>
    <xf numFmtId="2" fontId="3" fillId="0" borderId="3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Alignment="1">
      <alignment horizontal="right"/>
    </xf>
    <xf numFmtId="167" fontId="2" fillId="4" borderId="3" xfId="0" applyNumberFormat="1" applyFont="1" applyFill="1" applyBorder="1" applyAlignment="1" applyProtection="1">
      <alignment horizontal="center" vertical="center"/>
      <protection locked="0"/>
    </xf>
    <xf numFmtId="0" fontId="15" fillId="0" borderId="0" xfId="1" applyAlignment="1" applyProtection="1"/>
    <xf numFmtId="0" fontId="0" fillId="0" borderId="4" xfId="0" applyBorder="1"/>
    <xf numFmtId="2" fontId="0" fillId="0" borderId="0" xfId="0" applyNumberFormat="1" applyBorder="1" applyAlignment="1">
      <alignment horizontal="center"/>
    </xf>
    <xf numFmtId="0" fontId="0" fillId="0" borderId="6" xfId="0" applyBorder="1"/>
    <xf numFmtId="2" fontId="0" fillId="0" borderId="6" xfId="0" applyNumberFormat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Border="1" applyAlignment="1"/>
    <xf numFmtId="0" fontId="2" fillId="0" borderId="10" xfId="0" quotePrefix="1" applyFont="1" applyFill="1" applyBorder="1" applyAlignment="1"/>
    <xf numFmtId="0" fontId="2" fillId="4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2" fillId="0" borderId="12" xfId="0" applyFont="1" applyBorder="1" applyAlignment="1">
      <alignment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>
      <alignment horizontal="center" vertical="center"/>
    </xf>
    <xf numFmtId="165" fontId="0" fillId="0" borderId="13" xfId="0" applyNumberForma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2" fillId="0" borderId="0" xfId="0" applyFont="1" applyFill="1" applyBorder="1" applyAlignment="1" applyProtection="1">
      <alignment horizontal="center"/>
      <protection locked="0"/>
    </xf>
    <xf numFmtId="2" fontId="2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0" fillId="0" borderId="3" xfId="0" applyBorder="1" applyAlignment="1"/>
    <xf numFmtId="0" fontId="0" fillId="0" borderId="14" xfId="0" applyBorder="1" applyAlignment="1"/>
    <xf numFmtId="165" fontId="0" fillId="0" borderId="15" xfId="0" applyNumberFormat="1" applyBorder="1" applyAlignment="1">
      <alignment horizontal="center"/>
    </xf>
    <xf numFmtId="0" fontId="0" fillId="0" borderId="16" xfId="0" applyBorder="1" applyAlignment="1"/>
    <xf numFmtId="165" fontId="0" fillId="0" borderId="17" xfId="0" applyNumberFormat="1" applyBorder="1" applyAlignment="1">
      <alignment horizontal="center"/>
    </xf>
    <xf numFmtId="0" fontId="16" fillId="0" borderId="5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21" xfId="0" applyBorder="1"/>
    <xf numFmtId="0" fontId="18" fillId="0" borderId="0" xfId="0" applyFont="1" applyFill="1" applyBorder="1" applyAlignment="1">
      <alignment horizontal="center" vertical="center"/>
    </xf>
    <xf numFmtId="166" fontId="2" fillId="5" borderId="0" xfId="0" applyNumberFormat="1" applyFont="1" applyFill="1" applyBorder="1" applyAlignment="1">
      <alignment horizontal="center"/>
    </xf>
    <xf numFmtId="2" fontId="2" fillId="5" borderId="0" xfId="0" applyNumberFormat="1" applyFont="1" applyFill="1" applyBorder="1" applyAlignment="1" applyProtection="1">
      <alignment horizontal="center"/>
    </xf>
    <xf numFmtId="2" fontId="0" fillId="5" borderId="0" xfId="0" applyNumberForma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2" fillId="5" borderId="23" xfId="0" applyFont="1" applyFill="1" applyBorder="1" applyAlignment="1">
      <alignment horizontal="center" vertical="center"/>
    </xf>
    <xf numFmtId="0" fontId="2" fillId="0" borderId="0" xfId="0" applyFont="1" applyAlignment="1">
      <alignment vertical="top"/>
    </xf>
    <xf numFmtId="0" fontId="0" fillId="3" borderId="9" xfId="0" applyFill="1" applyBorder="1"/>
    <xf numFmtId="0" fontId="2" fillId="3" borderId="0" xfId="0" applyFont="1" applyFill="1" applyBorder="1" applyAlignment="1">
      <alignment horizontal="center"/>
    </xf>
    <xf numFmtId="0" fontId="0" fillId="0" borderId="26" xfId="0" applyBorder="1"/>
    <xf numFmtId="0" fontId="0" fillId="6" borderId="26" xfId="0" applyFill="1" applyBorder="1"/>
    <xf numFmtId="0" fontId="0" fillId="0" borderId="27" xfId="0" applyBorder="1"/>
    <xf numFmtId="0" fontId="0" fillId="4" borderId="28" xfId="0" applyFill="1" applyBorder="1" applyAlignment="1" applyProtection="1">
      <alignment horizontal="center" vertical="center"/>
      <protection locked="0"/>
    </xf>
    <xf numFmtId="0" fontId="0" fillId="4" borderId="29" xfId="0" applyFill="1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4" borderId="13" xfId="0" applyFill="1" applyBorder="1" applyAlignment="1" applyProtection="1">
      <alignment horizontal="center" vertical="center"/>
      <protection locked="0"/>
    </xf>
    <xf numFmtId="0" fontId="0" fillId="4" borderId="19" xfId="0" applyFill="1" applyBorder="1" applyAlignment="1" applyProtection="1">
      <alignment horizontal="center" vertical="center"/>
      <protection locked="0"/>
    </xf>
    <xf numFmtId="0" fontId="0" fillId="4" borderId="15" xfId="0" applyFill="1" applyBorder="1" applyAlignment="1" applyProtection="1">
      <alignment horizontal="center" vertical="center"/>
      <protection locked="0"/>
    </xf>
    <xf numFmtId="2" fontId="0" fillId="4" borderId="28" xfId="0" applyNumberFormat="1" applyFill="1" applyBorder="1" applyAlignment="1" applyProtection="1">
      <alignment horizontal="center" vertical="center"/>
      <protection locked="0"/>
    </xf>
    <xf numFmtId="2" fontId="0" fillId="4" borderId="29" xfId="0" applyNumberFormat="1" applyFill="1" applyBorder="1" applyAlignment="1" applyProtection="1">
      <alignment horizontal="center" vertical="center"/>
      <protection locked="0"/>
    </xf>
    <xf numFmtId="2" fontId="0" fillId="4" borderId="18" xfId="0" applyNumberFormat="1" applyFill="1" applyBorder="1" applyAlignment="1" applyProtection="1">
      <alignment horizontal="center" vertical="center"/>
      <protection locked="0"/>
    </xf>
    <xf numFmtId="2" fontId="0" fillId="4" borderId="13" xfId="0" applyNumberFormat="1" applyFill="1" applyBorder="1" applyAlignment="1" applyProtection="1">
      <alignment horizontal="center" vertical="center"/>
      <protection locked="0"/>
    </xf>
    <xf numFmtId="2" fontId="0" fillId="4" borderId="19" xfId="0" applyNumberFormat="1" applyFill="1" applyBorder="1" applyAlignment="1" applyProtection="1">
      <alignment horizontal="center" vertical="center"/>
      <protection locked="0"/>
    </xf>
    <xf numFmtId="2" fontId="0" fillId="4" borderId="15" xfId="0" applyNumberFormat="1" applyFill="1" applyBorder="1" applyAlignment="1" applyProtection="1">
      <alignment horizontal="center" vertical="center"/>
      <protection locked="0"/>
    </xf>
    <xf numFmtId="0" fontId="2" fillId="0" borderId="0" xfId="0" quotePrefix="1" applyFont="1" applyAlignment="1">
      <alignment horizontal="left" vertical="center"/>
    </xf>
    <xf numFmtId="0" fontId="15" fillId="0" borderId="0" xfId="1" applyFill="1" applyBorder="1" applyAlignment="1" applyProtection="1"/>
    <xf numFmtId="0" fontId="2" fillId="7" borderId="23" xfId="0" applyFont="1" applyFill="1" applyBorder="1"/>
    <xf numFmtId="0" fontId="0" fillId="7" borderId="23" xfId="0" applyFill="1" applyBorder="1"/>
    <xf numFmtId="0" fontId="5" fillId="0" borderId="0" xfId="0" applyFont="1" applyFill="1" applyBorder="1"/>
    <xf numFmtId="0" fontId="15" fillId="7" borderId="11" xfId="1" applyFill="1" applyBorder="1" applyAlignment="1" applyProtection="1">
      <alignment vertical="center"/>
    </xf>
    <xf numFmtId="2" fontId="0" fillId="0" borderId="0" xfId="0" applyNumberFormat="1"/>
    <xf numFmtId="0" fontId="2" fillId="0" borderId="0" xfId="0" applyFont="1" applyAlignment="1">
      <alignment horizontal="left"/>
    </xf>
    <xf numFmtId="2" fontId="0" fillId="2" borderId="1" xfId="0" applyNumberFormat="1" applyFill="1" applyBorder="1" applyAlignment="1" applyProtection="1">
      <alignment horizontal="center"/>
      <protection locked="0"/>
    </xf>
    <xf numFmtId="2" fontId="0" fillId="0" borderId="0" xfId="0" quotePrefix="1" applyNumberFormat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" fillId="3" borderId="36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2" fillId="7" borderId="42" xfId="0" applyFont="1" applyFill="1" applyBorder="1"/>
    <xf numFmtId="0" fontId="0" fillId="7" borderId="43" xfId="0" applyFill="1" applyBorder="1"/>
    <xf numFmtId="0" fontId="2" fillId="7" borderId="43" xfId="0" applyFont="1" applyFill="1" applyBorder="1" applyAlignment="1">
      <alignment vertical="top"/>
    </xf>
    <xf numFmtId="0" fontId="2" fillId="7" borderId="44" xfId="0" applyFont="1" applyFill="1" applyBorder="1" applyAlignment="1">
      <alignment vertical="top"/>
    </xf>
    <xf numFmtId="0" fontId="22" fillId="7" borderId="45" xfId="0" applyFont="1" applyFill="1" applyBorder="1"/>
    <xf numFmtId="0" fontId="0" fillId="7" borderId="25" xfId="0" applyFill="1" applyBorder="1"/>
    <xf numFmtId="0" fontId="2" fillId="7" borderId="25" xfId="0" applyFont="1" applyFill="1" applyBorder="1" applyAlignment="1">
      <alignment vertical="top"/>
    </xf>
    <xf numFmtId="0" fontId="2" fillId="7" borderId="46" xfId="0" applyFont="1" applyFill="1" applyBorder="1" applyAlignment="1">
      <alignment vertical="top"/>
    </xf>
    <xf numFmtId="1" fontId="0" fillId="0" borderId="0" xfId="0" applyNumberFormat="1" applyBorder="1" applyAlignment="1">
      <alignment horizontal="center"/>
    </xf>
    <xf numFmtId="0" fontId="3" fillId="0" borderId="0" xfId="0" applyFont="1" applyFill="1" applyBorder="1"/>
    <xf numFmtId="0" fontId="3" fillId="0" borderId="47" xfId="0" applyFont="1" applyFill="1" applyBorder="1" applyAlignment="1">
      <alignment vertical="center"/>
    </xf>
    <xf numFmtId="0" fontId="3" fillId="0" borderId="48" xfId="0" applyFont="1" applyFill="1" applyBorder="1"/>
    <xf numFmtId="0" fontId="3" fillId="0" borderId="49" xfId="0" applyFont="1" applyFill="1" applyBorder="1"/>
    <xf numFmtId="2" fontId="0" fillId="9" borderId="50" xfId="0" applyNumberFormat="1" applyFill="1" applyBorder="1" applyAlignment="1">
      <alignment horizontal="center"/>
    </xf>
    <xf numFmtId="2" fontId="0" fillId="9" borderId="51" xfId="0" applyNumberFormat="1" applyFill="1" applyBorder="1" applyAlignment="1">
      <alignment horizontal="center"/>
    </xf>
    <xf numFmtId="2" fontId="0" fillId="9" borderId="52" xfId="0" applyNumberFormat="1" applyFill="1" applyBorder="1" applyAlignment="1">
      <alignment horizontal="center"/>
    </xf>
    <xf numFmtId="0" fontId="3" fillId="0" borderId="49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" fontId="0" fillId="4" borderId="1" xfId="0" applyNumberFormat="1" applyFill="1" applyBorder="1" applyAlignment="1" applyProtection="1">
      <alignment horizontal="center"/>
      <protection locked="0"/>
    </xf>
    <xf numFmtId="0" fontId="23" fillId="0" borderId="0" xfId="1" applyFont="1" applyAlignment="1" applyProtection="1"/>
    <xf numFmtId="0" fontId="2" fillId="3" borderId="40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3" fillId="0" borderId="0" xfId="0" applyFont="1" applyAlignment="1">
      <alignment wrapText="1"/>
    </xf>
    <xf numFmtId="1" fontId="0" fillId="4" borderId="65" xfId="0" applyNumberFormat="1" applyFill="1" applyBorder="1" applyAlignment="1" applyProtection="1">
      <alignment horizontal="center"/>
      <protection locked="0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quotePrefix="1" applyFont="1" applyFill="1" applyBorder="1" applyAlignment="1">
      <alignment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wrapText="1"/>
    </xf>
    <xf numFmtId="2" fontId="2" fillId="0" borderId="0" xfId="0" applyNumberFormat="1" applyFont="1" applyFill="1" applyBorder="1" applyAlignment="1">
      <alignment horizontal="center"/>
    </xf>
    <xf numFmtId="9" fontId="0" fillId="0" borderId="0" xfId="2" applyFont="1"/>
    <xf numFmtId="164" fontId="0" fillId="2" borderId="33" xfId="0" quotePrefix="1" applyNumberFormat="1" applyFill="1" applyBorder="1" applyAlignment="1" applyProtection="1">
      <alignment horizontal="center"/>
      <protection locked="0"/>
    </xf>
    <xf numFmtId="164" fontId="0" fillId="2" borderId="1" xfId="0" quotePrefix="1" applyNumberFormat="1" applyFill="1" applyBorder="1" applyAlignment="1" applyProtection="1">
      <alignment horizontal="center"/>
      <protection locked="0"/>
    </xf>
    <xf numFmtId="0" fontId="2" fillId="3" borderId="4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/>
    </xf>
    <xf numFmtId="165" fontId="2" fillId="5" borderId="0" xfId="0" applyNumberFormat="1" applyFont="1" applyFill="1" applyBorder="1" applyAlignment="1" applyProtection="1">
      <alignment horizontal="center"/>
    </xf>
    <xf numFmtId="0" fontId="2" fillId="0" borderId="0" xfId="0" applyFont="1" applyAlignment="1">
      <alignment horizontal="left" vertical="center"/>
    </xf>
    <xf numFmtId="2" fontId="3" fillId="0" borderId="0" xfId="0" applyNumberFormat="1" applyFont="1" applyFill="1" applyBorder="1" applyAlignment="1">
      <alignment horizontal="center" vertical="center"/>
    </xf>
    <xf numFmtId="2" fontId="0" fillId="9" borderId="66" xfId="0" applyNumberForma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164" fontId="3" fillId="0" borderId="0" xfId="0" applyNumberFormat="1" applyFont="1" applyFill="1" applyBorder="1" applyAlignment="1" applyProtection="1">
      <alignment horizontal="center" vertical="center"/>
      <protection locked="0"/>
    </xf>
    <xf numFmtId="1" fontId="0" fillId="0" borderId="0" xfId="0" applyNumberFormat="1" applyFill="1" applyBorder="1" applyAlignment="1" applyProtection="1">
      <alignment horizontal="center"/>
      <protection locked="0"/>
    </xf>
    <xf numFmtId="9" fontId="0" fillId="0" borderId="0" xfId="0" applyNumberFormat="1"/>
    <xf numFmtId="2" fontId="0" fillId="0" borderId="1" xfId="0" applyNumberForma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2" fontId="2" fillId="0" borderId="0" xfId="0" applyNumberFormat="1" applyFont="1" applyFill="1" applyBorder="1" applyAlignment="1">
      <alignment horizontal="center" wrapText="1"/>
    </xf>
    <xf numFmtId="2" fontId="27" fillId="11" borderId="0" xfId="0" applyNumberFormat="1" applyFont="1" applyFill="1" applyBorder="1" applyAlignment="1">
      <alignment horizontal="center"/>
    </xf>
    <xf numFmtId="0" fontId="3" fillId="4" borderId="3" xfId="0" applyFont="1" applyFill="1" applyBorder="1" applyProtection="1">
      <protection locked="0"/>
    </xf>
    <xf numFmtId="0" fontId="2" fillId="0" borderId="0" xfId="0" applyFont="1" applyFill="1" applyBorder="1" applyAlignment="1">
      <alignment horizontal="center" vertical="center"/>
    </xf>
    <xf numFmtId="0" fontId="28" fillId="0" borderId="0" xfId="0" quotePrefix="1" applyFont="1" applyAlignment="1">
      <alignment vertical="center"/>
    </xf>
    <xf numFmtId="0" fontId="0" fillId="4" borderId="67" xfId="0" applyFill="1" applyBorder="1" applyAlignment="1" applyProtection="1">
      <alignment horizontal="center" vertical="center"/>
      <protection locked="0"/>
    </xf>
    <xf numFmtId="0" fontId="0" fillId="4" borderId="27" xfId="0" applyFill="1" applyBorder="1" applyAlignment="1" applyProtection="1">
      <alignment horizontal="center" vertical="center"/>
      <protection locked="0"/>
    </xf>
    <xf numFmtId="2" fontId="0" fillId="4" borderId="67" xfId="0" applyNumberFormat="1" applyFill="1" applyBorder="1" applyAlignment="1" applyProtection="1">
      <alignment horizontal="center" vertical="center"/>
      <protection locked="0"/>
    </xf>
    <xf numFmtId="2" fontId="0" fillId="4" borderId="27" xfId="0" applyNumberFormat="1" applyFill="1" applyBorder="1" applyAlignment="1" applyProtection="1">
      <alignment horizontal="center" vertical="center"/>
      <protection locked="0"/>
    </xf>
    <xf numFmtId="0" fontId="0" fillId="0" borderId="0" xfId="0" applyFill="1"/>
    <xf numFmtId="2" fontId="2" fillId="4" borderId="3" xfId="0" applyNumberFormat="1" applyFont="1" applyFill="1" applyBorder="1" applyAlignment="1" applyProtection="1">
      <alignment horizontal="center" vertical="center"/>
      <protection locked="0"/>
    </xf>
    <xf numFmtId="165" fontId="0" fillId="4" borderId="2" xfId="0" applyNumberFormat="1" applyFill="1" applyBorder="1" applyAlignment="1" applyProtection="1">
      <alignment horizontal="center"/>
      <protection locked="0"/>
    </xf>
    <xf numFmtId="165" fontId="0" fillId="4" borderId="35" xfId="0" applyNumberFormat="1" applyFill="1" applyBorder="1" applyAlignment="1" applyProtection="1">
      <alignment horizontal="center"/>
      <protection locked="0"/>
    </xf>
    <xf numFmtId="165" fontId="0" fillId="4" borderId="32" xfId="0" applyNumberForma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right" vertical="center"/>
    </xf>
    <xf numFmtId="165" fontId="0" fillId="4" borderId="0" xfId="0" applyNumberFormat="1" applyFill="1" applyAlignment="1" applyProtection="1">
      <alignment horizontal="center"/>
      <protection locked="0"/>
    </xf>
    <xf numFmtId="1" fontId="0" fillId="4" borderId="0" xfId="0" applyNumberFormat="1" applyFill="1" applyAlignment="1" applyProtection="1">
      <alignment horizontal="center"/>
      <protection locked="0"/>
    </xf>
    <xf numFmtId="0" fontId="2" fillId="3" borderId="40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1" fontId="3" fillId="0" borderId="65" xfId="0" applyNumberFormat="1" applyFont="1" applyFill="1" applyBorder="1" applyAlignment="1" applyProtection="1">
      <alignment horizontal="center"/>
    </xf>
    <xf numFmtId="0" fontId="3" fillId="0" borderId="0" xfId="0" applyFont="1" applyProtection="1"/>
    <xf numFmtId="1" fontId="0" fillId="0" borderId="65" xfId="0" applyNumberFormat="1" applyFill="1" applyBorder="1" applyAlignment="1" applyProtection="1">
      <alignment horizontal="center"/>
    </xf>
    <xf numFmtId="165" fontId="3" fillId="0" borderId="3" xfId="0" applyNumberFormat="1" applyFont="1" applyFill="1" applyBorder="1" applyAlignment="1">
      <alignment horizontal="center" vertical="center"/>
    </xf>
    <xf numFmtId="165" fontId="3" fillId="0" borderId="68" xfId="0" applyNumberFormat="1" applyFont="1" applyFill="1" applyBorder="1" applyAlignment="1">
      <alignment horizontal="center" vertical="center"/>
    </xf>
    <xf numFmtId="0" fontId="0" fillId="6" borderId="0" xfId="0" applyFill="1" applyBorder="1"/>
    <xf numFmtId="0" fontId="0" fillId="0" borderId="0" xfId="0" applyBorder="1" applyAlignment="1"/>
    <xf numFmtId="165" fontId="0" fillId="0" borderId="0" xfId="0" applyNumberFormat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64" fontId="3" fillId="0" borderId="3" xfId="0" applyNumberFormat="1" applyFont="1" applyFill="1" applyBorder="1" applyAlignment="1" applyProtection="1">
      <alignment horizontal="center" vertical="center"/>
    </xf>
    <xf numFmtId="2" fontId="3" fillId="0" borderId="3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right"/>
    </xf>
    <xf numFmtId="2" fontId="3" fillId="0" borderId="34" xfId="0" applyNumberFormat="1" applyFont="1" applyFill="1" applyBorder="1" applyAlignment="1" applyProtection="1">
      <alignment horizontal="center" vertical="center"/>
    </xf>
    <xf numFmtId="2" fontId="3" fillId="0" borderId="0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164" fontId="0" fillId="0" borderId="34" xfId="0" applyNumberFormat="1" applyBorder="1" applyAlignment="1" applyProtection="1">
      <alignment horizontal="center"/>
    </xf>
    <xf numFmtId="0" fontId="0" fillId="0" borderId="17" xfId="0" applyFill="1" applyBorder="1" applyAlignment="1" applyProtection="1">
      <alignment horizontal="center"/>
    </xf>
    <xf numFmtId="0" fontId="0" fillId="0" borderId="58" xfId="0" applyFill="1" applyBorder="1" applyAlignment="1" applyProtection="1">
      <alignment horizontal="center"/>
    </xf>
    <xf numFmtId="0" fontId="2" fillId="0" borderId="18" xfId="0" applyFont="1" applyFill="1" applyBorder="1" applyAlignment="1" applyProtection="1">
      <alignment horizontal="center"/>
    </xf>
    <xf numFmtId="0" fontId="2" fillId="0" borderId="19" xfId="0" applyFont="1" applyFill="1" applyBorder="1" applyAlignment="1" applyProtection="1">
      <alignment horizontal="center"/>
    </xf>
    <xf numFmtId="0" fontId="2" fillId="3" borderId="57" xfId="0" applyFont="1" applyFill="1" applyBorder="1" applyAlignment="1">
      <alignment horizontal="center" vertical="center" wrapText="1"/>
    </xf>
    <xf numFmtId="0" fontId="2" fillId="3" borderId="63" xfId="0" applyFont="1" applyFill="1" applyBorder="1" applyAlignment="1">
      <alignment horizontal="center" vertical="center" wrapText="1"/>
    </xf>
    <xf numFmtId="0" fontId="2" fillId="3" borderId="64" xfId="0" applyFont="1" applyFill="1" applyBorder="1" applyAlignment="1">
      <alignment horizontal="center" vertical="center" wrapText="1"/>
    </xf>
    <xf numFmtId="165" fontId="0" fillId="4" borderId="2" xfId="0" applyNumberFormat="1" applyFill="1" applyBorder="1" applyAlignment="1" applyProtection="1">
      <alignment horizontal="left"/>
      <protection locked="0"/>
    </xf>
    <xf numFmtId="0" fontId="29" fillId="0" borderId="0" xfId="0" applyFont="1"/>
    <xf numFmtId="9" fontId="0" fillId="4" borderId="3" xfId="0" applyNumberFormat="1" applyFill="1" applyBorder="1" applyProtection="1">
      <protection locked="0"/>
    </xf>
    <xf numFmtId="0" fontId="30" fillId="0" borderId="0" xfId="0" applyFont="1"/>
    <xf numFmtId="168" fontId="2" fillId="4" borderId="38" xfId="2" applyNumberFormat="1" applyFont="1" applyFill="1" applyBorder="1" applyAlignment="1" applyProtection="1">
      <alignment horizontal="center"/>
      <protection locked="0"/>
    </xf>
    <xf numFmtId="168" fontId="0" fillId="4" borderId="16" xfId="2" applyNumberFormat="1" applyFont="1" applyFill="1" applyBorder="1" applyAlignment="1" applyProtection="1">
      <alignment horizontal="center"/>
      <protection locked="0"/>
    </xf>
    <xf numFmtId="164" fontId="3" fillId="0" borderId="34" xfId="0" applyNumberFormat="1" applyFont="1" applyBorder="1" applyAlignment="1">
      <alignment horizontal="center"/>
    </xf>
    <xf numFmtId="0" fontId="4" fillId="5" borderId="11" xfId="0" applyFont="1" applyFill="1" applyBorder="1" applyAlignment="1">
      <alignment vertical="center"/>
    </xf>
    <xf numFmtId="0" fontId="4" fillId="5" borderId="23" xfId="0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4" fillId="5" borderId="30" xfId="0" applyFont="1" applyFill="1" applyBorder="1" applyAlignment="1">
      <alignment vertical="center"/>
    </xf>
    <xf numFmtId="0" fontId="4" fillId="5" borderId="10" xfId="0" applyFont="1" applyFill="1" applyBorder="1" applyAlignment="1">
      <alignment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23" xfId="0" applyFont="1" applyFill="1" applyBorder="1" applyAlignment="1">
      <alignment horizontal="center" vertical="center"/>
    </xf>
    <xf numFmtId="0" fontId="4" fillId="5" borderId="30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9" borderId="23" xfId="0" applyFont="1" applyFill="1" applyBorder="1" applyAlignment="1">
      <alignment horizontal="center" vertical="center"/>
    </xf>
    <xf numFmtId="0" fontId="2" fillId="9" borderId="30" xfId="0" applyFont="1" applyFill="1" applyBorder="1" applyAlignment="1">
      <alignment horizontal="center" vertical="center"/>
    </xf>
    <xf numFmtId="0" fontId="2" fillId="3" borderId="57" xfId="0" applyFont="1" applyFill="1" applyBorder="1" applyAlignment="1">
      <alignment horizontal="center" vertical="center"/>
    </xf>
    <xf numFmtId="0" fontId="2" fillId="3" borderId="58" xfId="0" applyFont="1" applyFill="1" applyBorder="1" applyAlignment="1">
      <alignment horizontal="center" vertical="center"/>
    </xf>
    <xf numFmtId="0" fontId="2" fillId="0" borderId="6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9" fillId="5" borderId="59" xfId="0" applyFont="1" applyFill="1" applyBorder="1" applyAlignment="1">
      <alignment horizontal="center" vertical="center" wrapText="1"/>
    </xf>
    <xf numFmtId="0" fontId="9" fillId="5" borderId="60" xfId="0" applyFont="1" applyFill="1" applyBorder="1" applyAlignment="1">
      <alignment horizontal="center" vertical="center" wrapText="1"/>
    </xf>
    <xf numFmtId="0" fontId="9" fillId="5" borderId="61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/>
    </xf>
    <xf numFmtId="0" fontId="2" fillId="9" borderId="35" xfId="0" applyFont="1" applyFill="1" applyBorder="1" applyAlignment="1">
      <alignment horizontal="center" vertical="center"/>
    </xf>
    <xf numFmtId="0" fontId="2" fillId="9" borderId="32" xfId="0" applyFont="1" applyFill="1" applyBorder="1" applyAlignment="1">
      <alignment horizontal="center" vertical="center"/>
    </xf>
    <xf numFmtId="0" fontId="5" fillId="10" borderId="54" xfId="0" applyFont="1" applyFill="1" applyBorder="1" applyAlignment="1">
      <alignment horizontal="center" vertical="center"/>
    </xf>
    <xf numFmtId="0" fontId="5" fillId="10" borderId="55" xfId="0" applyFont="1" applyFill="1" applyBorder="1" applyAlignment="1">
      <alignment horizontal="center" vertical="center"/>
    </xf>
    <xf numFmtId="0" fontId="5" fillId="10" borderId="69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5" fillId="10" borderId="56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8" borderId="11" xfId="0" applyFont="1" applyFill="1" applyBorder="1" applyAlignment="1">
      <alignment horizontal="center" vertical="center" wrapText="1"/>
    </xf>
    <xf numFmtId="0" fontId="2" fillId="8" borderId="3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2" fillId="9" borderId="50" xfId="0" applyFont="1" applyFill="1" applyBorder="1" applyAlignment="1">
      <alignment horizontal="right"/>
    </xf>
    <xf numFmtId="0" fontId="2" fillId="9" borderId="53" xfId="0" applyFont="1" applyFill="1" applyBorder="1" applyAlignment="1">
      <alignment horizontal="right"/>
    </xf>
    <xf numFmtId="0" fontId="4" fillId="5" borderId="12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Percent" xfId="2" builtinId="5"/>
  </cellStyles>
  <dxfs count="60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colors>
    <mruColors>
      <color rgb="FFC05B08"/>
      <color rgb="FFAD5207"/>
      <color rgb="FF0070C5"/>
      <color rgb="FFCCFF99"/>
      <color rgb="FF99FFCC"/>
      <color rgb="FFFFCC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2021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'2021'!$C$15:$C$178</c:f>
              <c:numCache>
                <c:formatCode>mm/dd/yy;@</c:formatCode>
                <c:ptCount val="164"/>
                <c:pt idx="0">
                  <c:v>44317</c:v>
                </c:pt>
                <c:pt idx="1">
                  <c:v>44318</c:v>
                </c:pt>
                <c:pt idx="2">
                  <c:v>44319</c:v>
                </c:pt>
                <c:pt idx="3">
                  <c:v>44320</c:v>
                </c:pt>
                <c:pt idx="4">
                  <c:v>44321</c:v>
                </c:pt>
                <c:pt idx="5">
                  <c:v>44322</c:v>
                </c:pt>
                <c:pt idx="6">
                  <c:v>44323</c:v>
                </c:pt>
                <c:pt idx="7">
                  <c:v>44324</c:v>
                </c:pt>
                <c:pt idx="8">
                  <c:v>44325</c:v>
                </c:pt>
                <c:pt idx="9">
                  <c:v>44326</c:v>
                </c:pt>
                <c:pt idx="10">
                  <c:v>44327</c:v>
                </c:pt>
                <c:pt idx="11">
                  <c:v>44328</c:v>
                </c:pt>
                <c:pt idx="12">
                  <c:v>44329</c:v>
                </c:pt>
                <c:pt idx="13">
                  <c:v>44330</c:v>
                </c:pt>
                <c:pt idx="14">
                  <c:v>44331</c:v>
                </c:pt>
                <c:pt idx="15">
                  <c:v>44332</c:v>
                </c:pt>
                <c:pt idx="16">
                  <c:v>44333</c:v>
                </c:pt>
                <c:pt idx="17">
                  <c:v>44334</c:v>
                </c:pt>
                <c:pt idx="18">
                  <c:v>44335</c:v>
                </c:pt>
                <c:pt idx="19">
                  <c:v>44336</c:v>
                </c:pt>
                <c:pt idx="20">
                  <c:v>44337</c:v>
                </c:pt>
                <c:pt idx="21">
                  <c:v>44338</c:v>
                </c:pt>
                <c:pt idx="22">
                  <c:v>44339</c:v>
                </c:pt>
                <c:pt idx="23">
                  <c:v>44340</c:v>
                </c:pt>
                <c:pt idx="24">
                  <c:v>44341</c:v>
                </c:pt>
                <c:pt idx="25">
                  <c:v>44342</c:v>
                </c:pt>
                <c:pt idx="26">
                  <c:v>44343</c:v>
                </c:pt>
                <c:pt idx="27">
                  <c:v>44344</c:v>
                </c:pt>
                <c:pt idx="28">
                  <c:v>44345</c:v>
                </c:pt>
                <c:pt idx="29">
                  <c:v>44346</c:v>
                </c:pt>
                <c:pt idx="30">
                  <c:v>44347</c:v>
                </c:pt>
                <c:pt idx="31">
                  <c:v>44348</c:v>
                </c:pt>
                <c:pt idx="32">
                  <c:v>44349</c:v>
                </c:pt>
                <c:pt idx="33">
                  <c:v>44350</c:v>
                </c:pt>
                <c:pt idx="34">
                  <c:v>44351</c:v>
                </c:pt>
                <c:pt idx="35">
                  <c:v>44352</c:v>
                </c:pt>
                <c:pt idx="36">
                  <c:v>44353</c:v>
                </c:pt>
                <c:pt idx="37">
                  <c:v>44354</c:v>
                </c:pt>
                <c:pt idx="38">
                  <c:v>44355</c:v>
                </c:pt>
                <c:pt idx="39">
                  <c:v>44356</c:v>
                </c:pt>
                <c:pt idx="40">
                  <c:v>44357</c:v>
                </c:pt>
                <c:pt idx="41">
                  <c:v>44358</c:v>
                </c:pt>
                <c:pt idx="42">
                  <c:v>44359</c:v>
                </c:pt>
                <c:pt idx="43">
                  <c:v>44360</c:v>
                </c:pt>
                <c:pt idx="44">
                  <c:v>44361</c:v>
                </c:pt>
                <c:pt idx="45">
                  <c:v>44362</c:v>
                </c:pt>
                <c:pt idx="46">
                  <c:v>44363</c:v>
                </c:pt>
                <c:pt idx="47">
                  <c:v>44364</c:v>
                </c:pt>
                <c:pt idx="48">
                  <c:v>44365</c:v>
                </c:pt>
                <c:pt idx="49">
                  <c:v>44366</c:v>
                </c:pt>
                <c:pt idx="50">
                  <c:v>44367</c:v>
                </c:pt>
                <c:pt idx="51">
                  <c:v>44368</c:v>
                </c:pt>
                <c:pt idx="52">
                  <c:v>44369</c:v>
                </c:pt>
                <c:pt idx="53">
                  <c:v>44370</c:v>
                </c:pt>
                <c:pt idx="54">
                  <c:v>44371</c:v>
                </c:pt>
                <c:pt idx="55">
                  <c:v>44372</c:v>
                </c:pt>
                <c:pt idx="56">
                  <c:v>44373</c:v>
                </c:pt>
                <c:pt idx="57">
                  <c:v>44374</c:v>
                </c:pt>
                <c:pt idx="58">
                  <c:v>44375</c:v>
                </c:pt>
                <c:pt idx="59">
                  <c:v>44376</c:v>
                </c:pt>
                <c:pt idx="60">
                  <c:v>44377</c:v>
                </c:pt>
                <c:pt idx="61">
                  <c:v>44378</c:v>
                </c:pt>
                <c:pt idx="62">
                  <c:v>44379</c:v>
                </c:pt>
                <c:pt idx="63">
                  <c:v>44380</c:v>
                </c:pt>
                <c:pt idx="64">
                  <c:v>44381</c:v>
                </c:pt>
                <c:pt idx="65">
                  <c:v>44382</c:v>
                </c:pt>
                <c:pt idx="66">
                  <c:v>44383</c:v>
                </c:pt>
                <c:pt idx="67">
                  <c:v>44384</c:v>
                </c:pt>
                <c:pt idx="68">
                  <c:v>44385</c:v>
                </c:pt>
                <c:pt idx="69">
                  <c:v>44386</c:v>
                </c:pt>
                <c:pt idx="70">
                  <c:v>44387</c:v>
                </c:pt>
                <c:pt idx="71">
                  <c:v>44388</c:v>
                </c:pt>
                <c:pt idx="72">
                  <c:v>44389</c:v>
                </c:pt>
                <c:pt idx="73">
                  <c:v>44390</c:v>
                </c:pt>
                <c:pt idx="74">
                  <c:v>44391</c:v>
                </c:pt>
                <c:pt idx="75">
                  <c:v>44392</c:v>
                </c:pt>
                <c:pt idx="76">
                  <c:v>44393</c:v>
                </c:pt>
                <c:pt idx="77">
                  <c:v>44394</c:v>
                </c:pt>
                <c:pt idx="78">
                  <c:v>44395</c:v>
                </c:pt>
                <c:pt idx="79">
                  <c:v>44396</c:v>
                </c:pt>
                <c:pt idx="80">
                  <c:v>44397</c:v>
                </c:pt>
                <c:pt idx="81">
                  <c:v>44398</c:v>
                </c:pt>
                <c:pt idx="82">
                  <c:v>44399</c:v>
                </c:pt>
                <c:pt idx="83">
                  <c:v>44400</c:v>
                </c:pt>
                <c:pt idx="84">
                  <c:v>44401</c:v>
                </c:pt>
                <c:pt idx="85">
                  <c:v>44402</c:v>
                </c:pt>
                <c:pt idx="86">
                  <c:v>44403</c:v>
                </c:pt>
                <c:pt idx="87">
                  <c:v>44404</c:v>
                </c:pt>
                <c:pt idx="88">
                  <c:v>44405</c:v>
                </c:pt>
                <c:pt idx="89">
                  <c:v>44406</c:v>
                </c:pt>
                <c:pt idx="90">
                  <c:v>44407</c:v>
                </c:pt>
                <c:pt idx="91">
                  <c:v>44408</c:v>
                </c:pt>
                <c:pt idx="92">
                  <c:v>44409</c:v>
                </c:pt>
                <c:pt idx="93">
                  <c:v>44410</c:v>
                </c:pt>
                <c:pt idx="94">
                  <c:v>44411</c:v>
                </c:pt>
                <c:pt idx="95">
                  <c:v>44412</c:v>
                </c:pt>
                <c:pt idx="96">
                  <c:v>44413</c:v>
                </c:pt>
                <c:pt idx="97">
                  <c:v>44414</c:v>
                </c:pt>
                <c:pt idx="98">
                  <c:v>44415</c:v>
                </c:pt>
                <c:pt idx="99">
                  <c:v>44416</c:v>
                </c:pt>
                <c:pt idx="100">
                  <c:v>44417</c:v>
                </c:pt>
                <c:pt idx="101">
                  <c:v>44418</c:v>
                </c:pt>
                <c:pt idx="102">
                  <c:v>44419</c:v>
                </c:pt>
                <c:pt idx="103">
                  <c:v>44420</c:v>
                </c:pt>
                <c:pt idx="104">
                  <c:v>44421</c:v>
                </c:pt>
                <c:pt idx="105">
                  <c:v>44422</c:v>
                </c:pt>
                <c:pt idx="106">
                  <c:v>44423</c:v>
                </c:pt>
                <c:pt idx="107">
                  <c:v>44424</c:v>
                </c:pt>
                <c:pt idx="108">
                  <c:v>44425</c:v>
                </c:pt>
                <c:pt idx="109">
                  <c:v>44426</c:v>
                </c:pt>
                <c:pt idx="110">
                  <c:v>44427</c:v>
                </c:pt>
                <c:pt idx="111">
                  <c:v>44428</c:v>
                </c:pt>
                <c:pt idx="112">
                  <c:v>44429</c:v>
                </c:pt>
                <c:pt idx="113">
                  <c:v>44430</c:v>
                </c:pt>
                <c:pt idx="114">
                  <c:v>44431</c:v>
                </c:pt>
                <c:pt idx="115">
                  <c:v>44432</c:v>
                </c:pt>
                <c:pt idx="116">
                  <c:v>44433</c:v>
                </c:pt>
                <c:pt idx="117">
                  <c:v>44434</c:v>
                </c:pt>
                <c:pt idx="118">
                  <c:v>44435</c:v>
                </c:pt>
                <c:pt idx="119">
                  <c:v>44436</c:v>
                </c:pt>
                <c:pt idx="120">
                  <c:v>44437</c:v>
                </c:pt>
                <c:pt idx="121">
                  <c:v>44438</c:v>
                </c:pt>
                <c:pt idx="122">
                  <c:v>44439</c:v>
                </c:pt>
                <c:pt idx="123">
                  <c:v>44440</c:v>
                </c:pt>
                <c:pt idx="124">
                  <c:v>44441</c:v>
                </c:pt>
                <c:pt idx="125">
                  <c:v>44442</c:v>
                </c:pt>
                <c:pt idx="126">
                  <c:v>44443</c:v>
                </c:pt>
                <c:pt idx="127">
                  <c:v>44444</c:v>
                </c:pt>
                <c:pt idx="128">
                  <c:v>44445</c:v>
                </c:pt>
                <c:pt idx="129">
                  <c:v>44446</c:v>
                </c:pt>
                <c:pt idx="130">
                  <c:v>44447</c:v>
                </c:pt>
                <c:pt idx="131">
                  <c:v>44448</c:v>
                </c:pt>
                <c:pt idx="132">
                  <c:v>44449</c:v>
                </c:pt>
                <c:pt idx="133">
                  <c:v>44450</c:v>
                </c:pt>
                <c:pt idx="134">
                  <c:v>44451</c:v>
                </c:pt>
                <c:pt idx="135">
                  <c:v>44452</c:v>
                </c:pt>
                <c:pt idx="136">
                  <c:v>44453</c:v>
                </c:pt>
                <c:pt idx="137">
                  <c:v>44454</c:v>
                </c:pt>
                <c:pt idx="138">
                  <c:v>44455</c:v>
                </c:pt>
                <c:pt idx="139">
                  <c:v>44456</c:v>
                </c:pt>
                <c:pt idx="140">
                  <c:v>44457</c:v>
                </c:pt>
                <c:pt idx="141">
                  <c:v>44458</c:v>
                </c:pt>
                <c:pt idx="142">
                  <c:v>44459</c:v>
                </c:pt>
                <c:pt idx="143">
                  <c:v>44460</c:v>
                </c:pt>
                <c:pt idx="144">
                  <c:v>44461</c:v>
                </c:pt>
                <c:pt idx="145">
                  <c:v>44462</c:v>
                </c:pt>
                <c:pt idx="146">
                  <c:v>44463</c:v>
                </c:pt>
                <c:pt idx="147">
                  <c:v>44464</c:v>
                </c:pt>
                <c:pt idx="148">
                  <c:v>44465</c:v>
                </c:pt>
                <c:pt idx="149">
                  <c:v>44466</c:v>
                </c:pt>
                <c:pt idx="150">
                  <c:v>44467</c:v>
                </c:pt>
                <c:pt idx="151">
                  <c:v>44468</c:v>
                </c:pt>
                <c:pt idx="152">
                  <c:v>44469</c:v>
                </c:pt>
                <c:pt idx="153">
                  <c:v>44470</c:v>
                </c:pt>
                <c:pt idx="154">
                  <c:v>44471</c:v>
                </c:pt>
                <c:pt idx="155">
                  <c:v>44472</c:v>
                </c:pt>
                <c:pt idx="156">
                  <c:v>44473</c:v>
                </c:pt>
                <c:pt idx="157">
                  <c:v>44474</c:v>
                </c:pt>
                <c:pt idx="158">
                  <c:v>44475</c:v>
                </c:pt>
                <c:pt idx="159">
                  <c:v>44476</c:v>
                </c:pt>
                <c:pt idx="160">
                  <c:v>44477</c:v>
                </c:pt>
                <c:pt idx="161">
                  <c:v>44478</c:v>
                </c:pt>
                <c:pt idx="162">
                  <c:v>44479</c:v>
                </c:pt>
                <c:pt idx="163">
                  <c:v>44480</c:v>
                </c:pt>
              </c:numCache>
            </c:numRef>
          </c:xVal>
          <c:yVal>
            <c:numRef>
              <c:f>'2021'!$J$15:$J$178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BC-4B85-A84B-76661FEF034E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'2021'!$C$15:$C$178</c:f>
              <c:numCache>
                <c:formatCode>mm/dd/yy;@</c:formatCode>
                <c:ptCount val="164"/>
                <c:pt idx="0">
                  <c:v>44317</c:v>
                </c:pt>
                <c:pt idx="1">
                  <c:v>44318</c:v>
                </c:pt>
                <c:pt idx="2">
                  <c:v>44319</c:v>
                </c:pt>
                <c:pt idx="3">
                  <c:v>44320</c:v>
                </c:pt>
                <c:pt idx="4">
                  <c:v>44321</c:v>
                </c:pt>
                <c:pt idx="5">
                  <c:v>44322</c:v>
                </c:pt>
                <c:pt idx="6">
                  <c:v>44323</c:v>
                </c:pt>
                <c:pt idx="7">
                  <c:v>44324</c:v>
                </c:pt>
                <c:pt idx="8">
                  <c:v>44325</c:v>
                </c:pt>
                <c:pt idx="9">
                  <c:v>44326</c:v>
                </c:pt>
                <c:pt idx="10">
                  <c:v>44327</c:v>
                </c:pt>
                <c:pt idx="11">
                  <c:v>44328</c:v>
                </c:pt>
                <c:pt idx="12">
                  <c:v>44329</c:v>
                </c:pt>
                <c:pt idx="13">
                  <c:v>44330</c:v>
                </c:pt>
                <c:pt idx="14">
                  <c:v>44331</c:v>
                </c:pt>
                <c:pt idx="15">
                  <c:v>44332</c:v>
                </c:pt>
                <c:pt idx="16">
                  <c:v>44333</c:v>
                </c:pt>
                <c:pt idx="17">
                  <c:v>44334</c:v>
                </c:pt>
                <c:pt idx="18">
                  <c:v>44335</c:v>
                </c:pt>
                <c:pt idx="19">
                  <c:v>44336</c:v>
                </c:pt>
                <c:pt idx="20">
                  <c:v>44337</c:v>
                </c:pt>
                <c:pt idx="21">
                  <c:v>44338</c:v>
                </c:pt>
                <c:pt idx="22">
                  <c:v>44339</c:v>
                </c:pt>
                <c:pt idx="23">
                  <c:v>44340</c:v>
                </c:pt>
                <c:pt idx="24">
                  <c:v>44341</c:v>
                </c:pt>
                <c:pt idx="25">
                  <c:v>44342</c:v>
                </c:pt>
                <c:pt idx="26">
                  <c:v>44343</c:v>
                </c:pt>
                <c:pt idx="27">
                  <c:v>44344</c:v>
                </c:pt>
                <c:pt idx="28">
                  <c:v>44345</c:v>
                </c:pt>
                <c:pt idx="29">
                  <c:v>44346</c:v>
                </c:pt>
                <c:pt idx="30">
                  <c:v>44347</c:v>
                </c:pt>
                <c:pt idx="31">
                  <c:v>44348</c:v>
                </c:pt>
                <c:pt idx="32">
                  <c:v>44349</c:v>
                </c:pt>
                <c:pt idx="33">
                  <c:v>44350</c:v>
                </c:pt>
                <c:pt idx="34">
                  <c:v>44351</c:v>
                </c:pt>
                <c:pt idx="35">
                  <c:v>44352</c:v>
                </c:pt>
                <c:pt idx="36">
                  <c:v>44353</c:v>
                </c:pt>
                <c:pt idx="37">
                  <c:v>44354</c:v>
                </c:pt>
                <c:pt idx="38">
                  <c:v>44355</c:v>
                </c:pt>
                <c:pt idx="39">
                  <c:v>44356</c:v>
                </c:pt>
                <c:pt idx="40">
                  <c:v>44357</c:v>
                </c:pt>
                <c:pt idx="41">
                  <c:v>44358</c:v>
                </c:pt>
                <c:pt idx="42">
                  <c:v>44359</c:v>
                </c:pt>
                <c:pt idx="43">
                  <c:v>44360</c:v>
                </c:pt>
                <c:pt idx="44">
                  <c:v>44361</c:v>
                </c:pt>
                <c:pt idx="45">
                  <c:v>44362</c:v>
                </c:pt>
                <c:pt idx="46">
                  <c:v>44363</c:v>
                </c:pt>
                <c:pt idx="47">
                  <c:v>44364</c:v>
                </c:pt>
                <c:pt idx="48">
                  <c:v>44365</c:v>
                </c:pt>
                <c:pt idx="49">
                  <c:v>44366</c:v>
                </c:pt>
                <c:pt idx="50">
                  <c:v>44367</c:v>
                </c:pt>
                <c:pt idx="51">
                  <c:v>44368</c:v>
                </c:pt>
                <c:pt idx="52">
                  <c:v>44369</c:v>
                </c:pt>
                <c:pt idx="53">
                  <c:v>44370</c:v>
                </c:pt>
                <c:pt idx="54">
                  <c:v>44371</c:v>
                </c:pt>
                <c:pt idx="55">
                  <c:v>44372</c:v>
                </c:pt>
                <c:pt idx="56">
                  <c:v>44373</c:v>
                </c:pt>
                <c:pt idx="57">
                  <c:v>44374</c:v>
                </c:pt>
                <c:pt idx="58">
                  <c:v>44375</c:v>
                </c:pt>
                <c:pt idx="59">
                  <c:v>44376</c:v>
                </c:pt>
                <c:pt idx="60">
                  <c:v>44377</c:v>
                </c:pt>
                <c:pt idx="61">
                  <c:v>44378</c:v>
                </c:pt>
                <c:pt idx="62">
                  <c:v>44379</c:v>
                </c:pt>
                <c:pt idx="63">
                  <c:v>44380</c:v>
                </c:pt>
                <c:pt idx="64">
                  <c:v>44381</c:v>
                </c:pt>
                <c:pt idx="65">
                  <c:v>44382</c:v>
                </c:pt>
                <c:pt idx="66">
                  <c:v>44383</c:v>
                </c:pt>
                <c:pt idx="67">
                  <c:v>44384</c:v>
                </c:pt>
                <c:pt idx="68">
                  <c:v>44385</c:v>
                </c:pt>
                <c:pt idx="69">
                  <c:v>44386</c:v>
                </c:pt>
                <c:pt idx="70">
                  <c:v>44387</c:v>
                </c:pt>
                <c:pt idx="71">
                  <c:v>44388</c:v>
                </c:pt>
                <c:pt idx="72">
                  <c:v>44389</c:v>
                </c:pt>
                <c:pt idx="73">
                  <c:v>44390</c:v>
                </c:pt>
                <c:pt idx="74">
                  <c:v>44391</c:v>
                </c:pt>
                <c:pt idx="75">
                  <c:v>44392</c:v>
                </c:pt>
                <c:pt idx="76">
                  <c:v>44393</c:v>
                </c:pt>
                <c:pt idx="77">
                  <c:v>44394</c:v>
                </c:pt>
                <c:pt idx="78">
                  <c:v>44395</c:v>
                </c:pt>
                <c:pt idx="79">
                  <c:v>44396</c:v>
                </c:pt>
                <c:pt idx="80">
                  <c:v>44397</c:v>
                </c:pt>
                <c:pt idx="81">
                  <c:v>44398</c:v>
                </c:pt>
                <c:pt idx="82">
                  <c:v>44399</c:v>
                </c:pt>
                <c:pt idx="83">
                  <c:v>44400</c:v>
                </c:pt>
                <c:pt idx="84">
                  <c:v>44401</c:v>
                </c:pt>
                <c:pt idx="85">
                  <c:v>44402</c:v>
                </c:pt>
                <c:pt idx="86">
                  <c:v>44403</c:v>
                </c:pt>
                <c:pt idx="87">
                  <c:v>44404</c:v>
                </c:pt>
                <c:pt idx="88">
                  <c:v>44405</c:v>
                </c:pt>
                <c:pt idx="89">
                  <c:v>44406</c:v>
                </c:pt>
                <c:pt idx="90">
                  <c:v>44407</c:v>
                </c:pt>
                <c:pt idx="91">
                  <c:v>44408</c:v>
                </c:pt>
                <c:pt idx="92">
                  <c:v>44409</c:v>
                </c:pt>
                <c:pt idx="93">
                  <c:v>44410</c:v>
                </c:pt>
                <c:pt idx="94">
                  <c:v>44411</c:v>
                </c:pt>
                <c:pt idx="95">
                  <c:v>44412</c:v>
                </c:pt>
                <c:pt idx="96">
                  <c:v>44413</c:v>
                </c:pt>
                <c:pt idx="97">
                  <c:v>44414</c:v>
                </c:pt>
                <c:pt idx="98">
                  <c:v>44415</c:v>
                </c:pt>
                <c:pt idx="99">
                  <c:v>44416</c:v>
                </c:pt>
                <c:pt idx="100">
                  <c:v>44417</c:v>
                </c:pt>
                <c:pt idx="101">
                  <c:v>44418</c:v>
                </c:pt>
                <c:pt idx="102">
                  <c:v>44419</c:v>
                </c:pt>
                <c:pt idx="103">
                  <c:v>44420</c:v>
                </c:pt>
                <c:pt idx="104">
                  <c:v>44421</c:v>
                </c:pt>
                <c:pt idx="105">
                  <c:v>44422</c:v>
                </c:pt>
                <c:pt idx="106">
                  <c:v>44423</c:v>
                </c:pt>
                <c:pt idx="107">
                  <c:v>44424</c:v>
                </c:pt>
                <c:pt idx="108">
                  <c:v>44425</c:v>
                </c:pt>
                <c:pt idx="109">
                  <c:v>44426</c:v>
                </c:pt>
                <c:pt idx="110">
                  <c:v>44427</c:v>
                </c:pt>
                <c:pt idx="111">
                  <c:v>44428</c:v>
                </c:pt>
                <c:pt idx="112">
                  <c:v>44429</c:v>
                </c:pt>
                <c:pt idx="113">
                  <c:v>44430</c:v>
                </c:pt>
                <c:pt idx="114">
                  <c:v>44431</c:v>
                </c:pt>
                <c:pt idx="115">
                  <c:v>44432</c:v>
                </c:pt>
                <c:pt idx="116">
                  <c:v>44433</c:v>
                </c:pt>
                <c:pt idx="117">
                  <c:v>44434</c:v>
                </c:pt>
                <c:pt idx="118">
                  <c:v>44435</c:v>
                </c:pt>
                <c:pt idx="119">
                  <c:v>44436</c:v>
                </c:pt>
                <c:pt idx="120">
                  <c:v>44437</c:v>
                </c:pt>
                <c:pt idx="121">
                  <c:v>44438</c:v>
                </c:pt>
                <c:pt idx="122">
                  <c:v>44439</c:v>
                </c:pt>
                <c:pt idx="123">
                  <c:v>44440</c:v>
                </c:pt>
                <c:pt idx="124">
                  <c:v>44441</c:v>
                </c:pt>
                <c:pt idx="125">
                  <c:v>44442</c:v>
                </c:pt>
                <c:pt idx="126">
                  <c:v>44443</c:v>
                </c:pt>
                <c:pt idx="127">
                  <c:v>44444</c:v>
                </c:pt>
                <c:pt idx="128">
                  <c:v>44445</c:v>
                </c:pt>
                <c:pt idx="129">
                  <c:v>44446</c:v>
                </c:pt>
                <c:pt idx="130">
                  <c:v>44447</c:v>
                </c:pt>
                <c:pt idx="131">
                  <c:v>44448</c:v>
                </c:pt>
                <c:pt idx="132">
                  <c:v>44449</c:v>
                </c:pt>
                <c:pt idx="133">
                  <c:v>44450</c:v>
                </c:pt>
                <c:pt idx="134">
                  <c:v>44451</c:v>
                </c:pt>
                <c:pt idx="135">
                  <c:v>44452</c:v>
                </c:pt>
                <c:pt idx="136">
                  <c:v>44453</c:v>
                </c:pt>
                <c:pt idx="137">
                  <c:v>44454</c:v>
                </c:pt>
                <c:pt idx="138">
                  <c:v>44455</c:v>
                </c:pt>
                <c:pt idx="139">
                  <c:v>44456</c:v>
                </c:pt>
                <c:pt idx="140">
                  <c:v>44457</c:v>
                </c:pt>
                <c:pt idx="141">
                  <c:v>44458</c:v>
                </c:pt>
                <c:pt idx="142">
                  <c:v>44459</c:v>
                </c:pt>
                <c:pt idx="143">
                  <c:v>44460</c:v>
                </c:pt>
                <c:pt idx="144">
                  <c:v>44461</c:v>
                </c:pt>
                <c:pt idx="145">
                  <c:v>44462</c:v>
                </c:pt>
                <c:pt idx="146">
                  <c:v>44463</c:v>
                </c:pt>
                <c:pt idx="147">
                  <c:v>44464</c:v>
                </c:pt>
                <c:pt idx="148">
                  <c:v>44465</c:v>
                </c:pt>
                <c:pt idx="149">
                  <c:v>44466</c:v>
                </c:pt>
                <c:pt idx="150">
                  <c:v>44467</c:v>
                </c:pt>
                <c:pt idx="151">
                  <c:v>44468</c:v>
                </c:pt>
                <c:pt idx="152">
                  <c:v>44469</c:v>
                </c:pt>
                <c:pt idx="153">
                  <c:v>44470</c:v>
                </c:pt>
                <c:pt idx="154">
                  <c:v>44471</c:v>
                </c:pt>
                <c:pt idx="155">
                  <c:v>44472</c:v>
                </c:pt>
                <c:pt idx="156">
                  <c:v>44473</c:v>
                </c:pt>
                <c:pt idx="157">
                  <c:v>44474</c:v>
                </c:pt>
                <c:pt idx="158">
                  <c:v>44475</c:v>
                </c:pt>
                <c:pt idx="159">
                  <c:v>44476</c:v>
                </c:pt>
                <c:pt idx="160">
                  <c:v>44477</c:v>
                </c:pt>
                <c:pt idx="161">
                  <c:v>44478</c:v>
                </c:pt>
                <c:pt idx="162">
                  <c:v>44479</c:v>
                </c:pt>
                <c:pt idx="163">
                  <c:v>44480</c:v>
                </c:pt>
              </c:numCache>
            </c:numRef>
          </c:xVal>
          <c:yVal>
            <c:numRef>
              <c:f>'2021'!$AH$15:$AH$178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BC-4B85-A84B-76661FEF034E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'2021'!$C$15:$C$178</c:f>
              <c:numCache>
                <c:formatCode>mm/dd/yy;@</c:formatCode>
                <c:ptCount val="164"/>
                <c:pt idx="0">
                  <c:v>44317</c:v>
                </c:pt>
                <c:pt idx="1">
                  <c:v>44318</c:v>
                </c:pt>
                <c:pt idx="2">
                  <c:v>44319</c:v>
                </c:pt>
                <c:pt idx="3">
                  <c:v>44320</c:v>
                </c:pt>
                <c:pt idx="4">
                  <c:v>44321</c:v>
                </c:pt>
                <c:pt idx="5">
                  <c:v>44322</c:v>
                </c:pt>
                <c:pt idx="6">
                  <c:v>44323</c:v>
                </c:pt>
                <c:pt idx="7">
                  <c:v>44324</c:v>
                </c:pt>
                <c:pt idx="8">
                  <c:v>44325</c:v>
                </c:pt>
                <c:pt idx="9">
                  <c:v>44326</c:v>
                </c:pt>
                <c:pt idx="10">
                  <c:v>44327</c:v>
                </c:pt>
                <c:pt idx="11">
                  <c:v>44328</c:v>
                </c:pt>
                <c:pt idx="12">
                  <c:v>44329</c:v>
                </c:pt>
                <c:pt idx="13">
                  <c:v>44330</c:v>
                </c:pt>
                <c:pt idx="14">
                  <c:v>44331</c:v>
                </c:pt>
                <c:pt idx="15">
                  <c:v>44332</c:v>
                </c:pt>
                <c:pt idx="16">
                  <c:v>44333</c:v>
                </c:pt>
                <c:pt idx="17">
                  <c:v>44334</c:v>
                </c:pt>
                <c:pt idx="18">
                  <c:v>44335</c:v>
                </c:pt>
                <c:pt idx="19">
                  <c:v>44336</c:v>
                </c:pt>
                <c:pt idx="20">
                  <c:v>44337</c:v>
                </c:pt>
                <c:pt idx="21">
                  <c:v>44338</c:v>
                </c:pt>
                <c:pt idx="22">
                  <c:v>44339</c:v>
                </c:pt>
                <c:pt idx="23">
                  <c:v>44340</c:v>
                </c:pt>
                <c:pt idx="24">
                  <c:v>44341</c:v>
                </c:pt>
                <c:pt idx="25">
                  <c:v>44342</c:v>
                </c:pt>
                <c:pt idx="26">
                  <c:v>44343</c:v>
                </c:pt>
                <c:pt idx="27">
                  <c:v>44344</c:v>
                </c:pt>
                <c:pt idx="28">
                  <c:v>44345</c:v>
                </c:pt>
                <c:pt idx="29">
                  <c:v>44346</c:v>
                </c:pt>
                <c:pt idx="30">
                  <c:v>44347</c:v>
                </c:pt>
                <c:pt idx="31">
                  <c:v>44348</c:v>
                </c:pt>
                <c:pt idx="32">
                  <c:v>44349</c:v>
                </c:pt>
                <c:pt idx="33">
                  <c:v>44350</c:v>
                </c:pt>
                <c:pt idx="34">
                  <c:v>44351</c:v>
                </c:pt>
                <c:pt idx="35">
                  <c:v>44352</c:v>
                </c:pt>
                <c:pt idx="36">
                  <c:v>44353</c:v>
                </c:pt>
                <c:pt idx="37">
                  <c:v>44354</c:v>
                </c:pt>
                <c:pt idx="38">
                  <c:v>44355</c:v>
                </c:pt>
                <c:pt idx="39">
                  <c:v>44356</c:v>
                </c:pt>
                <c:pt idx="40">
                  <c:v>44357</c:v>
                </c:pt>
                <c:pt idx="41">
                  <c:v>44358</c:v>
                </c:pt>
                <c:pt idx="42">
                  <c:v>44359</c:v>
                </c:pt>
                <c:pt idx="43">
                  <c:v>44360</c:v>
                </c:pt>
                <c:pt idx="44">
                  <c:v>44361</c:v>
                </c:pt>
                <c:pt idx="45">
                  <c:v>44362</c:v>
                </c:pt>
                <c:pt idx="46">
                  <c:v>44363</c:v>
                </c:pt>
                <c:pt idx="47">
                  <c:v>44364</c:v>
                </c:pt>
                <c:pt idx="48">
                  <c:v>44365</c:v>
                </c:pt>
                <c:pt idx="49">
                  <c:v>44366</c:v>
                </c:pt>
                <c:pt idx="50">
                  <c:v>44367</c:v>
                </c:pt>
                <c:pt idx="51">
                  <c:v>44368</c:v>
                </c:pt>
                <c:pt idx="52">
                  <c:v>44369</c:v>
                </c:pt>
                <c:pt idx="53">
                  <c:v>44370</c:v>
                </c:pt>
                <c:pt idx="54">
                  <c:v>44371</c:v>
                </c:pt>
                <c:pt idx="55">
                  <c:v>44372</c:v>
                </c:pt>
                <c:pt idx="56">
                  <c:v>44373</c:v>
                </c:pt>
                <c:pt idx="57">
                  <c:v>44374</c:v>
                </c:pt>
                <c:pt idx="58">
                  <c:v>44375</c:v>
                </c:pt>
                <c:pt idx="59">
                  <c:v>44376</c:v>
                </c:pt>
                <c:pt idx="60">
                  <c:v>44377</c:v>
                </c:pt>
                <c:pt idx="61">
                  <c:v>44378</c:v>
                </c:pt>
                <c:pt idx="62">
                  <c:v>44379</c:v>
                </c:pt>
                <c:pt idx="63">
                  <c:v>44380</c:v>
                </c:pt>
                <c:pt idx="64">
                  <c:v>44381</c:v>
                </c:pt>
                <c:pt idx="65">
                  <c:v>44382</c:v>
                </c:pt>
                <c:pt idx="66">
                  <c:v>44383</c:v>
                </c:pt>
                <c:pt idx="67">
                  <c:v>44384</c:v>
                </c:pt>
                <c:pt idx="68">
                  <c:v>44385</c:v>
                </c:pt>
                <c:pt idx="69">
                  <c:v>44386</c:v>
                </c:pt>
                <c:pt idx="70">
                  <c:v>44387</c:v>
                </c:pt>
                <c:pt idx="71">
                  <c:v>44388</c:v>
                </c:pt>
                <c:pt idx="72">
                  <c:v>44389</c:v>
                </c:pt>
                <c:pt idx="73">
                  <c:v>44390</c:v>
                </c:pt>
                <c:pt idx="74">
                  <c:v>44391</c:v>
                </c:pt>
                <c:pt idx="75">
                  <c:v>44392</c:v>
                </c:pt>
                <c:pt idx="76">
                  <c:v>44393</c:v>
                </c:pt>
                <c:pt idx="77">
                  <c:v>44394</c:v>
                </c:pt>
                <c:pt idx="78">
                  <c:v>44395</c:v>
                </c:pt>
                <c:pt idx="79">
                  <c:v>44396</c:v>
                </c:pt>
                <c:pt idx="80">
                  <c:v>44397</c:v>
                </c:pt>
                <c:pt idx="81">
                  <c:v>44398</c:v>
                </c:pt>
                <c:pt idx="82">
                  <c:v>44399</c:v>
                </c:pt>
                <c:pt idx="83">
                  <c:v>44400</c:v>
                </c:pt>
                <c:pt idx="84">
                  <c:v>44401</c:v>
                </c:pt>
                <c:pt idx="85">
                  <c:v>44402</c:v>
                </c:pt>
                <c:pt idx="86">
                  <c:v>44403</c:v>
                </c:pt>
                <c:pt idx="87">
                  <c:v>44404</c:v>
                </c:pt>
                <c:pt idx="88">
                  <c:v>44405</c:v>
                </c:pt>
                <c:pt idx="89">
                  <c:v>44406</c:v>
                </c:pt>
                <c:pt idx="90">
                  <c:v>44407</c:v>
                </c:pt>
                <c:pt idx="91">
                  <c:v>44408</c:v>
                </c:pt>
                <c:pt idx="92">
                  <c:v>44409</c:v>
                </c:pt>
                <c:pt idx="93">
                  <c:v>44410</c:v>
                </c:pt>
                <c:pt idx="94">
                  <c:v>44411</c:v>
                </c:pt>
                <c:pt idx="95">
                  <c:v>44412</c:v>
                </c:pt>
                <c:pt idx="96">
                  <c:v>44413</c:v>
                </c:pt>
                <c:pt idx="97">
                  <c:v>44414</c:v>
                </c:pt>
                <c:pt idx="98">
                  <c:v>44415</c:v>
                </c:pt>
                <c:pt idx="99">
                  <c:v>44416</c:v>
                </c:pt>
                <c:pt idx="100">
                  <c:v>44417</c:v>
                </c:pt>
                <c:pt idx="101">
                  <c:v>44418</c:v>
                </c:pt>
                <c:pt idx="102">
                  <c:v>44419</c:v>
                </c:pt>
                <c:pt idx="103">
                  <c:v>44420</c:v>
                </c:pt>
                <c:pt idx="104">
                  <c:v>44421</c:v>
                </c:pt>
                <c:pt idx="105">
                  <c:v>44422</c:v>
                </c:pt>
                <c:pt idx="106">
                  <c:v>44423</c:v>
                </c:pt>
                <c:pt idx="107">
                  <c:v>44424</c:v>
                </c:pt>
                <c:pt idx="108">
                  <c:v>44425</c:v>
                </c:pt>
                <c:pt idx="109">
                  <c:v>44426</c:v>
                </c:pt>
                <c:pt idx="110">
                  <c:v>44427</c:v>
                </c:pt>
                <c:pt idx="111">
                  <c:v>44428</c:v>
                </c:pt>
                <c:pt idx="112">
                  <c:v>44429</c:v>
                </c:pt>
                <c:pt idx="113">
                  <c:v>44430</c:v>
                </c:pt>
                <c:pt idx="114">
                  <c:v>44431</c:v>
                </c:pt>
                <c:pt idx="115">
                  <c:v>44432</c:v>
                </c:pt>
                <c:pt idx="116">
                  <c:v>44433</c:v>
                </c:pt>
                <c:pt idx="117">
                  <c:v>44434</c:v>
                </c:pt>
                <c:pt idx="118">
                  <c:v>44435</c:v>
                </c:pt>
                <c:pt idx="119">
                  <c:v>44436</c:v>
                </c:pt>
                <c:pt idx="120">
                  <c:v>44437</c:v>
                </c:pt>
                <c:pt idx="121">
                  <c:v>44438</c:v>
                </c:pt>
                <c:pt idx="122">
                  <c:v>44439</c:v>
                </c:pt>
                <c:pt idx="123">
                  <c:v>44440</c:v>
                </c:pt>
                <c:pt idx="124">
                  <c:v>44441</c:v>
                </c:pt>
                <c:pt idx="125">
                  <c:v>44442</c:v>
                </c:pt>
                <c:pt idx="126">
                  <c:v>44443</c:v>
                </c:pt>
                <c:pt idx="127">
                  <c:v>44444</c:v>
                </c:pt>
                <c:pt idx="128">
                  <c:v>44445</c:v>
                </c:pt>
                <c:pt idx="129">
                  <c:v>44446</c:v>
                </c:pt>
                <c:pt idx="130">
                  <c:v>44447</c:v>
                </c:pt>
                <c:pt idx="131">
                  <c:v>44448</c:v>
                </c:pt>
                <c:pt idx="132">
                  <c:v>44449</c:v>
                </c:pt>
                <c:pt idx="133">
                  <c:v>44450</c:v>
                </c:pt>
                <c:pt idx="134">
                  <c:v>44451</c:v>
                </c:pt>
                <c:pt idx="135">
                  <c:v>44452</c:v>
                </c:pt>
                <c:pt idx="136">
                  <c:v>44453</c:v>
                </c:pt>
                <c:pt idx="137">
                  <c:v>44454</c:v>
                </c:pt>
                <c:pt idx="138">
                  <c:v>44455</c:v>
                </c:pt>
                <c:pt idx="139">
                  <c:v>44456</c:v>
                </c:pt>
                <c:pt idx="140">
                  <c:v>44457</c:v>
                </c:pt>
                <c:pt idx="141">
                  <c:v>44458</c:v>
                </c:pt>
                <c:pt idx="142">
                  <c:v>44459</c:v>
                </c:pt>
                <c:pt idx="143">
                  <c:v>44460</c:v>
                </c:pt>
                <c:pt idx="144">
                  <c:v>44461</c:v>
                </c:pt>
                <c:pt idx="145">
                  <c:v>44462</c:v>
                </c:pt>
                <c:pt idx="146">
                  <c:v>44463</c:v>
                </c:pt>
                <c:pt idx="147">
                  <c:v>44464</c:v>
                </c:pt>
                <c:pt idx="148">
                  <c:v>44465</c:v>
                </c:pt>
                <c:pt idx="149">
                  <c:v>44466</c:v>
                </c:pt>
                <c:pt idx="150">
                  <c:v>44467</c:v>
                </c:pt>
                <c:pt idx="151">
                  <c:v>44468</c:v>
                </c:pt>
                <c:pt idx="152">
                  <c:v>44469</c:v>
                </c:pt>
                <c:pt idx="153">
                  <c:v>44470</c:v>
                </c:pt>
                <c:pt idx="154">
                  <c:v>44471</c:v>
                </c:pt>
                <c:pt idx="155">
                  <c:v>44472</c:v>
                </c:pt>
                <c:pt idx="156">
                  <c:v>44473</c:v>
                </c:pt>
                <c:pt idx="157">
                  <c:v>44474</c:v>
                </c:pt>
                <c:pt idx="158">
                  <c:v>44475</c:v>
                </c:pt>
                <c:pt idx="159">
                  <c:v>44476</c:v>
                </c:pt>
                <c:pt idx="160">
                  <c:v>44477</c:v>
                </c:pt>
                <c:pt idx="161">
                  <c:v>44478</c:v>
                </c:pt>
                <c:pt idx="162">
                  <c:v>44479</c:v>
                </c:pt>
                <c:pt idx="163">
                  <c:v>44480</c:v>
                </c:pt>
              </c:numCache>
            </c:numRef>
          </c:xVal>
          <c:yVal>
            <c:numRef>
              <c:f>'2021'!$AJ$15:$AJ$178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C6-4FC5-8BFD-5C9F9E84EEF2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'2021'!$C$15:$C$178</c:f>
              <c:numCache>
                <c:formatCode>mm/dd/yy;@</c:formatCode>
                <c:ptCount val="164"/>
                <c:pt idx="0">
                  <c:v>44317</c:v>
                </c:pt>
                <c:pt idx="1">
                  <c:v>44318</c:v>
                </c:pt>
                <c:pt idx="2">
                  <c:v>44319</c:v>
                </c:pt>
                <c:pt idx="3">
                  <c:v>44320</c:v>
                </c:pt>
                <c:pt idx="4">
                  <c:v>44321</c:v>
                </c:pt>
                <c:pt idx="5">
                  <c:v>44322</c:v>
                </c:pt>
                <c:pt idx="6">
                  <c:v>44323</c:v>
                </c:pt>
                <c:pt idx="7">
                  <c:v>44324</c:v>
                </c:pt>
                <c:pt idx="8">
                  <c:v>44325</c:v>
                </c:pt>
                <c:pt idx="9">
                  <c:v>44326</c:v>
                </c:pt>
                <c:pt idx="10">
                  <c:v>44327</c:v>
                </c:pt>
                <c:pt idx="11">
                  <c:v>44328</c:v>
                </c:pt>
                <c:pt idx="12">
                  <c:v>44329</c:v>
                </c:pt>
                <c:pt idx="13">
                  <c:v>44330</c:v>
                </c:pt>
                <c:pt idx="14">
                  <c:v>44331</c:v>
                </c:pt>
                <c:pt idx="15">
                  <c:v>44332</c:v>
                </c:pt>
                <c:pt idx="16">
                  <c:v>44333</c:v>
                </c:pt>
                <c:pt idx="17">
                  <c:v>44334</c:v>
                </c:pt>
                <c:pt idx="18">
                  <c:v>44335</c:v>
                </c:pt>
                <c:pt idx="19">
                  <c:v>44336</c:v>
                </c:pt>
                <c:pt idx="20">
                  <c:v>44337</c:v>
                </c:pt>
                <c:pt idx="21">
                  <c:v>44338</c:v>
                </c:pt>
                <c:pt idx="22">
                  <c:v>44339</c:v>
                </c:pt>
                <c:pt idx="23">
                  <c:v>44340</c:v>
                </c:pt>
                <c:pt idx="24">
                  <c:v>44341</c:v>
                </c:pt>
                <c:pt idx="25">
                  <c:v>44342</c:v>
                </c:pt>
                <c:pt idx="26">
                  <c:v>44343</c:v>
                </c:pt>
                <c:pt idx="27">
                  <c:v>44344</c:v>
                </c:pt>
                <c:pt idx="28">
                  <c:v>44345</c:v>
                </c:pt>
                <c:pt idx="29">
                  <c:v>44346</c:v>
                </c:pt>
                <c:pt idx="30">
                  <c:v>44347</c:v>
                </c:pt>
                <c:pt idx="31">
                  <c:v>44348</c:v>
                </c:pt>
                <c:pt idx="32">
                  <c:v>44349</c:v>
                </c:pt>
                <c:pt idx="33">
                  <c:v>44350</c:v>
                </c:pt>
                <c:pt idx="34">
                  <c:v>44351</c:v>
                </c:pt>
                <c:pt idx="35">
                  <c:v>44352</c:v>
                </c:pt>
                <c:pt idx="36">
                  <c:v>44353</c:v>
                </c:pt>
                <c:pt idx="37">
                  <c:v>44354</c:v>
                </c:pt>
                <c:pt idx="38">
                  <c:v>44355</c:v>
                </c:pt>
                <c:pt idx="39">
                  <c:v>44356</c:v>
                </c:pt>
                <c:pt idx="40">
                  <c:v>44357</c:v>
                </c:pt>
                <c:pt idx="41">
                  <c:v>44358</c:v>
                </c:pt>
                <c:pt idx="42">
                  <c:v>44359</c:v>
                </c:pt>
                <c:pt idx="43">
                  <c:v>44360</c:v>
                </c:pt>
                <c:pt idx="44">
                  <c:v>44361</c:v>
                </c:pt>
                <c:pt idx="45">
                  <c:v>44362</c:v>
                </c:pt>
                <c:pt idx="46">
                  <c:v>44363</c:v>
                </c:pt>
                <c:pt idx="47">
                  <c:v>44364</c:v>
                </c:pt>
                <c:pt idx="48">
                  <c:v>44365</c:v>
                </c:pt>
                <c:pt idx="49">
                  <c:v>44366</c:v>
                </c:pt>
                <c:pt idx="50">
                  <c:v>44367</c:v>
                </c:pt>
                <c:pt idx="51">
                  <c:v>44368</c:v>
                </c:pt>
                <c:pt idx="52">
                  <c:v>44369</c:v>
                </c:pt>
                <c:pt idx="53">
                  <c:v>44370</c:v>
                </c:pt>
                <c:pt idx="54">
                  <c:v>44371</c:v>
                </c:pt>
                <c:pt idx="55">
                  <c:v>44372</c:v>
                </c:pt>
                <c:pt idx="56">
                  <c:v>44373</c:v>
                </c:pt>
                <c:pt idx="57">
                  <c:v>44374</c:v>
                </c:pt>
                <c:pt idx="58">
                  <c:v>44375</c:v>
                </c:pt>
                <c:pt idx="59">
                  <c:v>44376</c:v>
                </c:pt>
                <c:pt idx="60">
                  <c:v>44377</c:v>
                </c:pt>
                <c:pt idx="61">
                  <c:v>44378</c:v>
                </c:pt>
                <c:pt idx="62">
                  <c:v>44379</c:v>
                </c:pt>
                <c:pt idx="63">
                  <c:v>44380</c:v>
                </c:pt>
                <c:pt idx="64">
                  <c:v>44381</c:v>
                </c:pt>
                <c:pt idx="65">
                  <c:v>44382</c:v>
                </c:pt>
                <c:pt idx="66">
                  <c:v>44383</c:v>
                </c:pt>
                <c:pt idx="67">
                  <c:v>44384</c:v>
                </c:pt>
                <c:pt idx="68">
                  <c:v>44385</c:v>
                </c:pt>
                <c:pt idx="69">
                  <c:v>44386</c:v>
                </c:pt>
                <c:pt idx="70">
                  <c:v>44387</c:v>
                </c:pt>
                <c:pt idx="71">
                  <c:v>44388</c:v>
                </c:pt>
                <c:pt idx="72">
                  <c:v>44389</c:v>
                </c:pt>
                <c:pt idx="73">
                  <c:v>44390</c:v>
                </c:pt>
                <c:pt idx="74">
                  <c:v>44391</c:v>
                </c:pt>
                <c:pt idx="75">
                  <c:v>44392</c:v>
                </c:pt>
                <c:pt idx="76">
                  <c:v>44393</c:v>
                </c:pt>
                <c:pt idx="77">
                  <c:v>44394</c:v>
                </c:pt>
                <c:pt idx="78">
                  <c:v>44395</c:v>
                </c:pt>
                <c:pt idx="79">
                  <c:v>44396</c:v>
                </c:pt>
                <c:pt idx="80">
                  <c:v>44397</c:v>
                </c:pt>
                <c:pt idx="81">
                  <c:v>44398</c:v>
                </c:pt>
                <c:pt idx="82">
                  <c:v>44399</c:v>
                </c:pt>
                <c:pt idx="83">
                  <c:v>44400</c:v>
                </c:pt>
                <c:pt idx="84">
                  <c:v>44401</c:v>
                </c:pt>
                <c:pt idx="85">
                  <c:v>44402</c:v>
                </c:pt>
                <c:pt idx="86">
                  <c:v>44403</c:v>
                </c:pt>
                <c:pt idx="87">
                  <c:v>44404</c:v>
                </c:pt>
                <c:pt idx="88">
                  <c:v>44405</c:v>
                </c:pt>
                <c:pt idx="89">
                  <c:v>44406</c:v>
                </c:pt>
                <c:pt idx="90">
                  <c:v>44407</c:v>
                </c:pt>
                <c:pt idx="91">
                  <c:v>44408</c:v>
                </c:pt>
                <c:pt idx="92">
                  <c:v>44409</c:v>
                </c:pt>
                <c:pt idx="93">
                  <c:v>44410</c:v>
                </c:pt>
                <c:pt idx="94">
                  <c:v>44411</c:v>
                </c:pt>
                <c:pt idx="95">
                  <c:v>44412</c:v>
                </c:pt>
                <c:pt idx="96">
                  <c:v>44413</c:v>
                </c:pt>
                <c:pt idx="97">
                  <c:v>44414</c:v>
                </c:pt>
                <c:pt idx="98">
                  <c:v>44415</c:v>
                </c:pt>
                <c:pt idx="99">
                  <c:v>44416</c:v>
                </c:pt>
                <c:pt idx="100">
                  <c:v>44417</c:v>
                </c:pt>
                <c:pt idx="101">
                  <c:v>44418</c:v>
                </c:pt>
                <c:pt idx="102">
                  <c:v>44419</c:v>
                </c:pt>
                <c:pt idx="103">
                  <c:v>44420</c:v>
                </c:pt>
                <c:pt idx="104">
                  <c:v>44421</c:v>
                </c:pt>
                <c:pt idx="105">
                  <c:v>44422</c:v>
                </c:pt>
                <c:pt idx="106">
                  <c:v>44423</c:v>
                </c:pt>
                <c:pt idx="107">
                  <c:v>44424</c:v>
                </c:pt>
                <c:pt idx="108">
                  <c:v>44425</c:v>
                </c:pt>
                <c:pt idx="109">
                  <c:v>44426</c:v>
                </c:pt>
                <c:pt idx="110">
                  <c:v>44427</c:v>
                </c:pt>
                <c:pt idx="111">
                  <c:v>44428</c:v>
                </c:pt>
                <c:pt idx="112">
                  <c:v>44429</c:v>
                </c:pt>
                <c:pt idx="113">
                  <c:v>44430</c:v>
                </c:pt>
                <c:pt idx="114">
                  <c:v>44431</c:v>
                </c:pt>
                <c:pt idx="115">
                  <c:v>44432</c:v>
                </c:pt>
                <c:pt idx="116">
                  <c:v>44433</c:v>
                </c:pt>
                <c:pt idx="117">
                  <c:v>44434</c:v>
                </c:pt>
                <c:pt idx="118">
                  <c:v>44435</c:v>
                </c:pt>
                <c:pt idx="119">
                  <c:v>44436</c:v>
                </c:pt>
                <c:pt idx="120">
                  <c:v>44437</c:v>
                </c:pt>
                <c:pt idx="121">
                  <c:v>44438</c:v>
                </c:pt>
                <c:pt idx="122">
                  <c:v>44439</c:v>
                </c:pt>
                <c:pt idx="123">
                  <c:v>44440</c:v>
                </c:pt>
                <c:pt idx="124">
                  <c:v>44441</c:v>
                </c:pt>
                <c:pt idx="125">
                  <c:v>44442</c:v>
                </c:pt>
                <c:pt idx="126">
                  <c:v>44443</c:v>
                </c:pt>
                <c:pt idx="127">
                  <c:v>44444</c:v>
                </c:pt>
                <c:pt idx="128">
                  <c:v>44445</c:v>
                </c:pt>
                <c:pt idx="129">
                  <c:v>44446</c:v>
                </c:pt>
                <c:pt idx="130">
                  <c:v>44447</c:v>
                </c:pt>
                <c:pt idx="131">
                  <c:v>44448</c:v>
                </c:pt>
                <c:pt idx="132">
                  <c:v>44449</c:v>
                </c:pt>
                <c:pt idx="133">
                  <c:v>44450</c:v>
                </c:pt>
                <c:pt idx="134">
                  <c:v>44451</c:v>
                </c:pt>
                <c:pt idx="135">
                  <c:v>44452</c:v>
                </c:pt>
                <c:pt idx="136">
                  <c:v>44453</c:v>
                </c:pt>
                <c:pt idx="137">
                  <c:v>44454</c:v>
                </c:pt>
                <c:pt idx="138">
                  <c:v>44455</c:v>
                </c:pt>
                <c:pt idx="139">
                  <c:v>44456</c:v>
                </c:pt>
                <c:pt idx="140">
                  <c:v>44457</c:v>
                </c:pt>
                <c:pt idx="141">
                  <c:v>44458</c:v>
                </c:pt>
                <c:pt idx="142">
                  <c:v>44459</c:v>
                </c:pt>
                <c:pt idx="143">
                  <c:v>44460</c:v>
                </c:pt>
                <c:pt idx="144">
                  <c:v>44461</c:v>
                </c:pt>
                <c:pt idx="145">
                  <c:v>44462</c:v>
                </c:pt>
                <c:pt idx="146">
                  <c:v>44463</c:v>
                </c:pt>
                <c:pt idx="147">
                  <c:v>44464</c:v>
                </c:pt>
                <c:pt idx="148">
                  <c:v>44465</c:v>
                </c:pt>
                <c:pt idx="149">
                  <c:v>44466</c:v>
                </c:pt>
                <c:pt idx="150">
                  <c:v>44467</c:v>
                </c:pt>
                <c:pt idx="151">
                  <c:v>44468</c:v>
                </c:pt>
                <c:pt idx="152">
                  <c:v>44469</c:v>
                </c:pt>
                <c:pt idx="153">
                  <c:v>44470</c:v>
                </c:pt>
                <c:pt idx="154">
                  <c:v>44471</c:v>
                </c:pt>
                <c:pt idx="155">
                  <c:v>44472</c:v>
                </c:pt>
                <c:pt idx="156">
                  <c:v>44473</c:v>
                </c:pt>
                <c:pt idx="157">
                  <c:v>44474</c:v>
                </c:pt>
                <c:pt idx="158">
                  <c:v>44475</c:v>
                </c:pt>
                <c:pt idx="159">
                  <c:v>44476</c:v>
                </c:pt>
                <c:pt idx="160">
                  <c:v>44477</c:v>
                </c:pt>
                <c:pt idx="161">
                  <c:v>44478</c:v>
                </c:pt>
                <c:pt idx="162">
                  <c:v>44479</c:v>
                </c:pt>
                <c:pt idx="163">
                  <c:v>44480</c:v>
                </c:pt>
              </c:numCache>
            </c:numRef>
          </c:xVal>
          <c:yVal>
            <c:numRef>
              <c:f>'2021'!$AI$15:$AI$178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EC6-4FC5-8BFD-5C9F9E84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'2021'!$C$15:$C$178</c:f>
              <c:numCache>
                <c:formatCode>mm/dd/yy;@</c:formatCode>
                <c:ptCount val="164"/>
                <c:pt idx="0">
                  <c:v>44317</c:v>
                </c:pt>
                <c:pt idx="1">
                  <c:v>44318</c:v>
                </c:pt>
                <c:pt idx="2">
                  <c:v>44319</c:v>
                </c:pt>
                <c:pt idx="3">
                  <c:v>44320</c:v>
                </c:pt>
                <c:pt idx="4">
                  <c:v>44321</c:v>
                </c:pt>
                <c:pt idx="5">
                  <c:v>44322</c:v>
                </c:pt>
                <c:pt idx="6">
                  <c:v>44323</c:v>
                </c:pt>
                <c:pt idx="7">
                  <c:v>44324</c:v>
                </c:pt>
                <c:pt idx="8">
                  <c:v>44325</c:v>
                </c:pt>
                <c:pt idx="9">
                  <c:v>44326</c:v>
                </c:pt>
                <c:pt idx="10">
                  <c:v>44327</c:v>
                </c:pt>
                <c:pt idx="11">
                  <c:v>44328</c:v>
                </c:pt>
                <c:pt idx="12">
                  <c:v>44329</c:v>
                </c:pt>
                <c:pt idx="13">
                  <c:v>44330</c:v>
                </c:pt>
                <c:pt idx="14">
                  <c:v>44331</c:v>
                </c:pt>
                <c:pt idx="15">
                  <c:v>44332</c:v>
                </c:pt>
                <c:pt idx="16">
                  <c:v>44333</c:v>
                </c:pt>
                <c:pt idx="17">
                  <c:v>44334</c:v>
                </c:pt>
                <c:pt idx="18">
                  <c:v>44335</c:v>
                </c:pt>
                <c:pt idx="19">
                  <c:v>44336</c:v>
                </c:pt>
                <c:pt idx="20">
                  <c:v>44337</c:v>
                </c:pt>
                <c:pt idx="21">
                  <c:v>44338</c:v>
                </c:pt>
                <c:pt idx="22">
                  <c:v>44339</c:v>
                </c:pt>
                <c:pt idx="23">
                  <c:v>44340</c:v>
                </c:pt>
                <c:pt idx="24">
                  <c:v>44341</c:v>
                </c:pt>
                <c:pt idx="25">
                  <c:v>44342</c:v>
                </c:pt>
                <c:pt idx="26">
                  <c:v>44343</c:v>
                </c:pt>
                <c:pt idx="27">
                  <c:v>44344</c:v>
                </c:pt>
                <c:pt idx="28">
                  <c:v>44345</c:v>
                </c:pt>
                <c:pt idx="29">
                  <c:v>44346</c:v>
                </c:pt>
                <c:pt idx="30">
                  <c:v>44347</c:v>
                </c:pt>
                <c:pt idx="31">
                  <c:v>44348</c:v>
                </c:pt>
                <c:pt idx="32">
                  <c:v>44349</c:v>
                </c:pt>
                <c:pt idx="33">
                  <c:v>44350</c:v>
                </c:pt>
                <c:pt idx="34">
                  <c:v>44351</c:v>
                </c:pt>
                <c:pt idx="35">
                  <c:v>44352</c:v>
                </c:pt>
                <c:pt idx="36">
                  <c:v>44353</c:v>
                </c:pt>
                <c:pt idx="37">
                  <c:v>44354</c:v>
                </c:pt>
                <c:pt idx="38">
                  <c:v>44355</c:v>
                </c:pt>
                <c:pt idx="39">
                  <c:v>44356</c:v>
                </c:pt>
                <c:pt idx="40">
                  <c:v>44357</c:v>
                </c:pt>
                <c:pt idx="41">
                  <c:v>44358</c:v>
                </c:pt>
                <c:pt idx="42">
                  <c:v>44359</c:v>
                </c:pt>
                <c:pt idx="43">
                  <c:v>44360</c:v>
                </c:pt>
                <c:pt idx="44">
                  <c:v>44361</c:v>
                </c:pt>
                <c:pt idx="45">
                  <c:v>44362</c:v>
                </c:pt>
                <c:pt idx="46">
                  <c:v>44363</c:v>
                </c:pt>
                <c:pt idx="47">
                  <c:v>44364</c:v>
                </c:pt>
                <c:pt idx="48">
                  <c:v>44365</c:v>
                </c:pt>
                <c:pt idx="49">
                  <c:v>44366</c:v>
                </c:pt>
                <c:pt idx="50">
                  <c:v>44367</c:v>
                </c:pt>
                <c:pt idx="51">
                  <c:v>44368</c:v>
                </c:pt>
                <c:pt idx="52">
                  <c:v>44369</c:v>
                </c:pt>
                <c:pt idx="53">
                  <c:v>44370</c:v>
                </c:pt>
                <c:pt idx="54">
                  <c:v>44371</c:v>
                </c:pt>
                <c:pt idx="55">
                  <c:v>44372</c:v>
                </c:pt>
                <c:pt idx="56">
                  <c:v>44373</c:v>
                </c:pt>
                <c:pt idx="57">
                  <c:v>44374</c:v>
                </c:pt>
                <c:pt idx="58">
                  <c:v>44375</c:v>
                </c:pt>
                <c:pt idx="59">
                  <c:v>44376</c:v>
                </c:pt>
                <c:pt idx="60">
                  <c:v>44377</c:v>
                </c:pt>
                <c:pt idx="61">
                  <c:v>44378</c:v>
                </c:pt>
                <c:pt idx="62">
                  <c:v>44379</c:v>
                </c:pt>
                <c:pt idx="63">
                  <c:v>44380</c:v>
                </c:pt>
                <c:pt idx="64">
                  <c:v>44381</c:v>
                </c:pt>
                <c:pt idx="65">
                  <c:v>44382</c:v>
                </c:pt>
                <c:pt idx="66">
                  <c:v>44383</c:v>
                </c:pt>
                <c:pt idx="67">
                  <c:v>44384</c:v>
                </c:pt>
                <c:pt idx="68">
                  <c:v>44385</c:v>
                </c:pt>
                <c:pt idx="69">
                  <c:v>44386</c:v>
                </c:pt>
                <c:pt idx="70">
                  <c:v>44387</c:v>
                </c:pt>
                <c:pt idx="71">
                  <c:v>44388</c:v>
                </c:pt>
                <c:pt idx="72">
                  <c:v>44389</c:v>
                </c:pt>
                <c:pt idx="73">
                  <c:v>44390</c:v>
                </c:pt>
                <c:pt idx="74">
                  <c:v>44391</c:v>
                </c:pt>
                <c:pt idx="75">
                  <c:v>44392</c:v>
                </c:pt>
                <c:pt idx="76">
                  <c:v>44393</c:v>
                </c:pt>
                <c:pt idx="77">
                  <c:v>44394</c:v>
                </c:pt>
                <c:pt idx="78">
                  <c:v>44395</c:v>
                </c:pt>
                <c:pt idx="79">
                  <c:v>44396</c:v>
                </c:pt>
                <c:pt idx="80">
                  <c:v>44397</c:v>
                </c:pt>
                <c:pt idx="81">
                  <c:v>44398</c:v>
                </c:pt>
                <c:pt idx="82">
                  <c:v>44399</c:v>
                </c:pt>
                <c:pt idx="83">
                  <c:v>44400</c:v>
                </c:pt>
                <c:pt idx="84">
                  <c:v>44401</c:v>
                </c:pt>
                <c:pt idx="85">
                  <c:v>44402</c:v>
                </c:pt>
                <c:pt idx="86">
                  <c:v>44403</c:v>
                </c:pt>
                <c:pt idx="87">
                  <c:v>44404</c:v>
                </c:pt>
                <c:pt idx="88">
                  <c:v>44405</c:v>
                </c:pt>
                <c:pt idx="89">
                  <c:v>44406</c:v>
                </c:pt>
                <c:pt idx="90">
                  <c:v>44407</c:v>
                </c:pt>
                <c:pt idx="91">
                  <c:v>44408</c:v>
                </c:pt>
                <c:pt idx="92">
                  <c:v>44409</c:v>
                </c:pt>
                <c:pt idx="93">
                  <c:v>44410</c:v>
                </c:pt>
                <c:pt idx="94">
                  <c:v>44411</c:v>
                </c:pt>
                <c:pt idx="95">
                  <c:v>44412</c:v>
                </c:pt>
                <c:pt idx="96">
                  <c:v>44413</c:v>
                </c:pt>
                <c:pt idx="97">
                  <c:v>44414</c:v>
                </c:pt>
                <c:pt idx="98">
                  <c:v>44415</c:v>
                </c:pt>
                <c:pt idx="99">
                  <c:v>44416</c:v>
                </c:pt>
                <c:pt idx="100">
                  <c:v>44417</c:v>
                </c:pt>
                <c:pt idx="101">
                  <c:v>44418</c:v>
                </c:pt>
                <c:pt idx="102">
                  <c:v>44419</c:v>
                </c:pt>
                <c:pt idx="103">
                  <c:v>44420</c:v>
                </c:pt>
                <c:pt idx="104">
                  <c:v>44421</c:v>
                </c:pt>
                <c:pt idx="105">
                  <c:v>44422</c:v>
                </c:pt>
                <c:pt idx="106">
                  <c:v>44423</c:v>
                </c:pt>
                <c:pt idx="107">
                  <c:v>44424</c:v>
                </c:pt>
                <c:pt idx="108">
                  <c:v>44425</c:v>
                </c:pt>
                <c:pt idx="109">
                  <c:v>44426</c:v>
                </c:pt>
                <c:pt idx="110">
                  <c:v>44427</c:v>
                </c:pt>
                <c:pt idx="111">
                  <c:v>44428</c:v>
                </c:pt>
                <c:pt idx="112">
                  <c:v>44429</c:v>
                </c:pt>
                <c:pt idx="113">
                  <c:v>44430</c:v>
                </c:pt>
                <c:pt idx="114">
                  <c:v>44431</c:v>
                </c:pt>
                <c:pt idx="115">
                  <c:v>44432</c:v>
                </c:pt>
                <c:pt idx="116">
                  <c:v>44433</c:v>
                </c:pt>
                <c:pt idx="117">
                  <c:v>44434</c:v>
                </c:pt>
                <c:pt idx="118">
                  <c:v>44435</c:v>
                </c:pt>
                <c:pt idx="119">
                  <c:v>44436</c:v>
                </c:pt>
                <c:pt idx="120">
                  <c:v>44437</c:v>
                </c:pt>
                <c:pt idx="121">
                  <c:v>44438</c:v>
                </c:pt>
                <c:pt idx="122">
                  <c:v>44439</c:v>
                </c:pt>
                <c:pt idx="123">
                  <c:v>44440</c:v>
                </c:pt>
                <c:pt idx="124">
                  <c:v>44441</c:v>
                </c:pt>
                <c:pt idx="125">
                  <c:v>44442</c:v>
                </c:pt>
                <c:pt idx="126">
                  <c:v>44443</c:v>
                </c:pt>
                <c:pt idx="127">
                  <c:v>44444</c:v>
                </c:pt>
                <c:pt idx="128">
                  <c:v>44445</c:v>
                </c:pt>
                <c:pt idx="129">
                  <c:v>44446</c:v>
                </c:pt>
                <c:pt idx="130">
                  <c:v>44447</c:v>
                </c:pt>
                <c:pt idx="131">
                  <c:v>44448</c:v>
                </c:pt>
                <c:pt idx="132">
                  <c:v>44449</c:v>
                </c:pt>
                <c:pt idx="133">
                  <c:v>44450</c:v>
                </c:pt>
                <c:pt idx="134">
                  <c:v>44451</c:v>
                </c:pt>
                <c:pt idx="135">
                  <c:v>44452</c:v>
                </c:pt>
                <c:pt idx="136">
                  <c:v>44453</c:v>
                </c:pt>
                <c:pt idx="137">
                  <c:v>44454</c:v>
                </c:pt>
                <c:pt idx="138">
                  <c:v>44455</c:v>
                </c:pt>
                <c:pt idx="139">
                  <c:v>44456</c:v>
                </c:pt>
                <c:pt idx="140">
                  <c:v>44457</c:v>
                </c:pt>
                <c:pt idx="141">
                  <c:v>44458</c:v>
                </c:pt>
                <c:pt idx="142">
                  <c:v>44459</c:v>
                </c:pt>
                <c:pt idx="143">
                  <c:v>44460</c:v>
                </c:pt>
                <c:pt idx="144">
                  <c:v>44461</c:v>
                </c:pt>
                <c:pt idx="145">
                  <c:v>44462</c:v>
                </c:pt>
                <c:pt idx="146">
                  <c:v>44463</c:v>
                </c:pt>
                <c:pt idx="147">
                  <c:v>44464</c:v>
                </c:pt>
                <c:pt idx="148">
                  <c:v>44465</c:v>
                </c:pt>
                <c:pt idx="149">
                  <c:v>44466</c:v>
                </c:pt>
                <c:pt idx="150">
                  <c:v>44467</c:v>
                </c:pt>
                <c:pt idx="151">
                  <c:v>44468</c:v>
                </c:pt>
                <c:pt idx="152">
                  <c:v>44469</c:v>
                </c:pt>
                <c:pt idx="153">
                  <c:v>44470</c:v>
                </c:pt>
                <c:pt idx="154">
                  <c:v>44471</c:v>
                </c:pt>
                <c:pt idx="155">
                  <c:v>44472</c:v>
                </c:pt>
                <c:pt idx="156">
                  <c:v>44473</c:v>
                </c:pt>
                <c:pt idx="157">
                  <c:v>44474</c:v>
                </c:pt>
                <c:pt idx="158">
                  <c:v>44475</c:v>
                </c:pt>
                <c:pt idx="159">
                  <c:v>44476</c:v>
                </c:pt>
                <c:pt idx="160">
                  <c:v>44477</c:v>
                </c:pt>
                <c:pt idx="161">
                  <c:v>44478</c:v>
                </c:pt>
                <c:pt idx="162">
                  <c:v>44479</c:v>
                </c:pt>
                <c:pt idx="163">
                  <c:v>44480</c:v>
                </c:pt>
              </c:numCache>
            </c:numRef>
          </c:xVal>
          <c:yVal>
            <c:numRef>
              <c:f>'2021'!$AG$15:$AG$178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F-41AD-B556-F01915148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603594819187198E-2"/>
          <c:y val="0.8364114597382234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2030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'2030'!$C$15:$C$178</c:f>
              <c:numCache>
                <c:formatCode>mm/dd/yy;@</c:formatCode>
                <c:ptCount val="164"/>
                <c:pt idx="0">
                  <c:v>47604</c:v>
                </c:pt>
                <c:pt idx="1">
                  <c:v>47605</c:v>
                </c:pt>
                <c:pt idx="2">
                  <c:v>47606</c:v>
                </c:pt>
                <c:pt idx="3">
                  <c:v>47607</c:v>
                </c:pt>
                <c:pt idx="4">
                  <c:v>47608</c:v>
                </c:pt>
                <c:pt idx="5">
                  <c:v>47609</c:v>
                </c:pt>
                <c:pt idx="6">
                  <c:v>47610</c:v>
                </c:pt>
                <c:pt idx="7">
                  <c:v>47611</c:v>
                </c:pt>
                <c:pt idx="8">
                  <c:v>47612</c:v>
                </c:pt>
                <c:pt idx="9">
                  <c:v>47613</c:v>
                </c:pt>
                <c:pt idx="10">
                  <c:v>47614</c:v>
                </c:pt>
                <c:pt idx="11">
                  <c:v>47615</c:v>
                </c:pt>
                <c:pt idx="12">
                  <c:v>47616</c:v>
                </c:pt>
                <c:pt idx="13">
                  <c:v>47617</c:v>
                </c:pt>
                <c:pt idx="14">
                  <c:v>47618</c:v>
                </c:pt>
                <c:pt idx="15">
                  <c:v>47619</c:v>
                </c:pt>
                <c:pt idx="16">
                  <c:v>47620</c:v>
                </c:pt>
                <c:pt idx="17">
                  <c:v>47621</c:v>
                </c:pt>
                <c:pt idx="18">
                  <c:v>47622</c:v>
                </c:pt>
                <c:pt idx="19">
                  <c:v>47623</c:v>
                </c:pt>
                <c:pt idx="20">
                  <c:v>47624</c:v>
                </c:pt>
                <c:pt idx="21">
                  <c:v>47625</c:v>
                </c:pt>
                <c:pt idx="22">
                  <c:v>47626</c:v>
                </c:pt>
                <c:pt idx="23">
                  <c:v>47627</c:v>
                </c:pt>
                <c:pt idx="24">
                  <c:v>47628</c:v>
                </c:pt>
                <c:pt idx="25">
                  <c:v>47629</c:v>
                </c:pt>
                <c:pt idx="26">
                  <c:v>47630</c:v>
                </c:pt>
                <c:pt idx="27">
                  <c:v>47631</c:v>
                </c:pt>
                <c:pt idx="28">
                  <c:v>47632</c:v>
                </c:pt>
                <c:pt idx="29">
                  <c:v>47633</c:v>
                </c:pt>
                <c:pt idx="30">
                  <c:v>47634</c:v>
                </c:pt>
                <c:pt idx="31">
                  <c:v>47635</c:v>
                </c:pt>
                <c:pt idx="32">
                  <c:v>47636</c:v>
                </c:pt>
                <c:pt idx="33">
                  <c:v>47637</c:v>
                </c:pt>
                <c:pt idx="34">
                  <c:v>47638</c:v>
                </c:pt>
                <c:pt idx="35">
                  <c:v>47639</c:v>
                </c:pt>
                <c:pt idx="36">
                  <c:v>47640</c:v>
                </c:pt>
                <c:pt idx="37">
                  <c:v>47641</c:v>
                </c:pt>
                <c:pt idx="38">
                  <c:v>47642</c:v>
                </c:pt>
                <c:pt idx="39">
                  <c:v>47643</c:v>
                </c:pt>
                <c:pt idx="40">
                  <c:v>47644</c:v>
                </c:pt>
                <c:pt idx="41">
                  <c:v>47645</c:v>
                </c:pt>
                <c:pt idx="42">
                  <c:v>47646</c:v>
                </c:pt>
                <c:pt idx="43">
                  <c:v>47647</c:v>
                </c:pt>
                <c:pt idx="44">
                  <c:v>47648</c:v>
                </c:pt>
                <c:pt idx="45">
                  <c:v>47649</c:v>
                </c:pt>
                <c:pt idx="46">
                  <c:v>47650</c:v>
                </c:pt>
                <c:pt idx="47">
                  <c:v>47651</c:v>
                </c:pt>
                <c:pt idx="48">
                  <c:v>47652</c:v>
                </c:pt>
                <c:pt idx="49">
                  <c:v>47653</c:v>
                </c:pt>
                <c:pt idx="50">
                  <c:v>47654</c:v>
                </c:pt>
                <c:pt idx="51">
                  <c:v>47655</c:v>
                </c:pt>
                <c:pt idx="52">
                  <c:v>47656</c:v>
                </c:pt>
                <c:pt idx="53">
                  <c:v>47657</c:v>
                </c:pt>
                <c:pt idx="54">
                  <c:v>47658</c:v>
                </c:pt>
                <c:pt idx="55">
                  <c:v>47659</c:v>
                </c:pt>
                <c:pt idx="56">
                  <c:v>47660</c:v>
                </c:pt>
                <c:pt idx="57">
                  <c:v>47661</c:v>
                </c:pt>
                <c:pt idx="58">
                  <c:v>47662</c:v>
                </c:pt>
                <c:pt idx="59">
                  <c:v>47663</c:v>
                </c:pt>
                <c:pt idx="60">
                  <c:v>47664</c:v>
                </c:pt>
                <c:pt idx="61">
                  <c:v>47665</c:v>
                </c:pt>
                <c:pt idx="62">
                  <c:v>47666</c:v>
                </c:pt>
                <c:pt idx="63">
                  <c:v>47667</c:v>
                </c:pt>
                <c:pt idx="64">
                  <c:v>47668</c:v>
                </c:pt>
                <c:pt idx="65">
                  <c:v>47669</c:v>
                </c:pt>
                <c:pt idx="66">
                  <c:v>47670</c:v>
                </c:pt>
                <c:pt idx="67">
                  <c:v>47671</c:v>
                </c:pt>
                <c:pt idx="68">
                  <c:v>47672</c:v>
                </c:pt>
                <c:pt idx="69">
                  <c:v>47673</c:v>
                </c:pt>
                <c:pt idx="70">
                  <c:v>47674</c:v>
                </c:pt>
                <c:pt idx="71">
                  <c:v>47675</c:v>
                </c:pt>
                <c:pt idx="72">
                  <c:v>47676</c:v>
                </c:pt>
                <c:pt idx="73">
                  <c:v>47677</c:v>
                </c:pt>
                <c:pt idx="74">
                  <c:v>47678</c:v>
                </c:pt>
                <c:pt idx="75">
                  <c:v>47679</c:v>
                </c:pt>
                <c:pt idx="76">
                  <c:v>47680</c:v>
                </c:pt>
                <c:pt idx="77">
                  <c:v>47681</c:v>
                </c:pt>
                <c:pt idx="78">
                  <c:v>47682</c:v>
                </c:pt>
                <c:pt idx="79">
                  <c:v>47683</c:v>
                </c:pt>
                <c:pt idx="80">
                  <c:v>47684</c:v>
                </c:pt>
                <c:pt idx="81">
                  <c:v>47685</c:v>
                </c:pt>
                <c:pt idx="82">
                  <c:v>47686</c:v>
                </c:pt>
                <c:pt idx="83">
                  <c:v>47687</c:v>
                </c:pt>
                <c:pt idx="84">
                  <c:v>47688</c:v>
                </c:pt>
                <c:pt idx="85">
                  <c:v>47689</c:v>
                </c:pt>
                <c:pt idx="86">
                  <c:v>47690</c:v>
                </c:pt>
                <c:pt idx="87">
                  <c:v>47691</c:v>
                </c:pt>
                <c:pt idx="88">
                  <c:v>47692</c:v>
                </c:pt>
                <c:pt idx="89">
                  <c:v>47693</c:v>
                </c:pt>
                <c:pt idx="90">
                  <c:v>47694</c:v>
                </c:pt>
                <c:pt idx="91">
                  <c:v>47695</c:v>
                </c:pt>
                <c:pt idx="92">
                  <c:v>47696</c:v>
                </c:pt>
                <c:pt idx="93">
                  <c:v>47697</c:v>
                </c:pt>
                <c:pt idx="94">
                  <c:v>47698</c:v>
                </c:pt>
                <c:pt idx="95">
                  <c:v>47699</c:v>
                </c:pt>
                <c:pt idx="96">
                  <c:v>47700</c:v>
                </c:pt>
                <c:pt idx="97">
                  <c:v>47701</c:v>
                </c:pt>
                <c:pt idx="98">
                  <c:v>47702</c:v>
                </c:pt>
                <c:pt idx="99">
                  <c:v>47703</c:v>
                </c:pt>
                <c:pt idx="100">
                  <c:v>47704</c:v>
                </c:pt>
                <c:pt idx="101">
                  <c:v>47705</c:v>
                </c:pt>
                <c:pt idx="102">
                  <c:v>47706</c:v>
                </c:pt>
                <c:pt idx="103">
                  <c:v>47707</c:v>
                </c:pt>
                <c:pt idx="104">
                  <c:v>47708</c:v>
                </c:pt>
                <c:pt idx="105">
                  <c:v>47709</c:v>
                </c:pt>
                <c:pt idx="106">
                  <c:v>47710</c:v>
                </c:pt>
                <c:pt idx="107">
                  <c:v>47711</c:v>
                </c:pt>
                <c:pt idx="108">
                  <c:v>47712</c:v>
                </c:pt>
                <c:pt idx="109">
                  <c:v>47713</c:v>
                </c:pt>
                <c:pt idx="110">
                  <c:v>47714</c:v>
                </c:pt>
                <c:pt idx="111">
                  <c:v>47715</c:v>
                </c:pt>
                <c:pt idx="112">
                  <c:v>47716</c:v>
                </c:pt>
                <c:pt idx="113">
                  <c:v>47717</c:v>
                </c:pt>
                <c:pt idx="114">
                  <c:v>47718</c:v>
                </c:pt>
                <c:pt idx="115">
                  <c:v>47719</c:v>
                </c:pt>
                <c:pt idx="116">
                  <c:v>47720</c:v>
                </c:pt>
                <c:pt idx="117">
                  <c:v>47721</c:v>
                </c:pt>
                <c:pt idx="118">
                  <c:v>47722</c:v>
                </c:pt>
                <c:pt idx="119">
                  <c:v>47723</c:v>
                </c:pt>
                <c:pt idx="120">
                  <c:v>47724</c:v>
                </c:pt>
                <c:pt idx="121">
                  <c:v>47725</c:v>
                </c:pt>
                <c:pt idx="122">
                  <c:v>47726</c:v>
                </c:pt>
                <c:pt idx="123">
                  <c:v>47727</c:v>
                </c:pt>
                <c:pt idx="124">
                  <c:v>47728</c:v>
                </c:pt>
                <c:pt idx="125">
                  <c:v>47729</c:v>
                </c:pt>
                <c:pt idx="126">
                  <c:v>47730</c:v>
                </c:pt>
                <c:pt idx="127">
                  <c:v>47731</c:v>
                </c:pt>
                <c:pt idx="128">
                  <c:v>47732</c:v>
                </c:pt>
                <c:pt idx="129">
                  <c:v>47733</c:v>
                </c:pt>
                <c:pt idx="130">
                  <c:v>47734</c:v>
                </c:pt>
                <c:pt idx="131">
                  <c:v>47735</c:v>
                </c:pt>
                <c:pt idx="132">
                  <c:v>47736</c:v>
                </c:pt>
                <c:pt idx="133">
                  <c:v>47737</c:v>
                </c:pt>
                <c:pt idx="134">
                  <c:v>47738</c:v>
                </c:pt>
                <c:pt idx="135">
                  <c:v>47739</c:v>
                </c:pt>
                <c:pt idx="136">
                  <c:v>47740</c:v>
                </c:pt>
                <c:pt idx="137">
                  <c:v>47741</c:v>
                </c:pt>
                <c:pt idx="138">
                  <c:v>47742</c:v>
                </c:pt>
                <c:pt idx="139">
                  <c:v>47743</c:v>
                </c:pt>
                <c:pt idx="140">
                  <c:v>47744</c:v>
                </c:pt>
                <c:pt idx="141">
                  <c:v>47745</c:v>
                </c:pt>
                <c:pt idx="142">
                  <c:v>47746</c:v>
                </c:pt>
                <c:pt idx="143">
                  <c:v>47747</c:v>
                </c:pt>
                <c:pt idx="144">
                  <c:v>47748</c:v>
                </c:pt>
                <c:pt idx="145">
                  <c:v>47749</c:v>
                </c:pt>
                <c:pt idx="146">
                  <c:v>47750</c:v>
                </c:pt>
                <c:pt idx="147">
                  <c:v>47751</c:v>
                </c:pt>
                <c:pt idx="148">
                  <c:v>47752</c:v>
                </c:pt>
                <c:pt idx="149">
                  <c:v>47753</c:v>
                </c:pt>
                <c:pt idx="150">
                  <c:v>47754</c:v>
                </c:pt>
                <c:pt idx="151">
                  <c:v>47755</c:v>
                </c:pt>
                <c:pt idx="152">
                  <c:v>47756</c:v>
                </c:pt>
                <c:pt idx="153">
                  <c:v>47757</c:v>
                </c:pt>
                <c:pt idx="154">
                  <c:v>47758</c:v>
                </c:pt>
                <c:pt idx="155">
                  <c:v>47759</c:v>
                </c:pt>
                <c:pt idx="156">
                  <c:v>47760</c:v>
                </c:pt>
                <c:pt idx="157">
                  <c:v>47761</c:v>
                </c:pt>
                <c:pt idx="158">
                  <c:v>47762</c:v>
                </c:pt>
                <c:pt idx="159">
                  <c:v>47763</c:v>
                </c:pt>
                <c:pt idx="160">
                  <c:v>47764</c:v>
                </c:pt>
                <c:pt idx="161">
                  <c:v>47765</c:v>
                </c:pt>
                <c:pt idx="162">
                  <c:v>47766</c:v>
                </c:pt>
                <c:pt idx="163">
                  <c:v>47767</c:v>
                </c:pt>
              </c:numCache>
            </c:numRef>
          </c:xVal>
          <c:yVal>
            <c:numRef>
              <c:f>'2030'!$J$15:$J$178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7-4A82-9923-42FB87C1E742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'2030'!$C$15:$C$178</c:f>
              <c:numCache>
                <c:formatCode>mm/dd/yy;@</c:formatCode>
                <c:ptCount val="164"/>
                <c:pt idx="0">
                  <c:v>47604</c:v>
                </c:pt>
                <c:pt idx="1">
                  <c:v>47605</c:v>
                </c:pt>
                <c:pt idx="2">
                  <c:v>47606</c:v>
                </c:pt>
                <c:pt idx="3">
                  <c:v>47607</c:v>
                </c:pt>
                <c:pt idx="4">
                  <c:v>47608</c:v>
                </c:pt>
                <c:pt idx="5">
                  <c:v>47609</c:v>
                </c:pt>
                <c:pt idx="6">
                  <c:v>47610</c:v>
                </c:pt>
                <c:pt idx="7">
                  <c:v>47611</c:v>
                </c:pt>
                <c:pt idx="8">
                  <c:v>47612</c:v>
                </c:pt>
                <c:pt idx="9">
                  <c:v>47613</c:v>
                </c:pt>
                <c:pt idx="10">
                  <c:v>47614</c:v>
                </c:pt>
                <c:pt idx="11">
                  <c:v>47615</c:v>
                </c:pt>
                <c:pt idx="12">
                  <c:v>47616</c:v>
                </c:pt>
                <c:pt idx="13">
                  <c:v>47617</c:v>
                </c:pt>
                <c:pt idx="14">
                  <c:v>47618</c:v>
                </c:pt>
                <c:pt idx="15">
                  <c:v>47619</c:v>
                </c:pt>
                <c:pt idx="16">
                  <c:v>47620</c:v>
                </c:pt>
                <c:pt idx="17">
                  <c:v>47621</c:v>
                </c:pt>
                <c:pt idx="18">
                  <c:v>47622</c:v>
                </c:pt>
                <c:pt idx="19">
                  <c:v>47623</c:v>
                </c:pt>
                <c:pt idx="20">
                  <c:v>47624</c:v>
                </c:pt>
                <c:pt idx="21">
                  <c:v>47625</c:v>
                </c:pt>
                <c:pt idx="22">
                  <c:v>47626</c:v>
                </c:pt>
                <c:pt idx="23">
                  <c:v>47627</c:v>
                </c:pt>
                <c:pt idx="24">
                  <c:v>47628</c:v>
                </c:pt>
                <c:pt idx="25">
                  <c:v>47629</c:v>
                </c:pt>
                <c:pt idx="26">
                  <c:v>47630</c:v>
                </c:pt>
                <c:pt idx="27">
                  <c:v>47631</c:v>
                </c:pt>
                <c:pt idx="28">
                  <c:v>47632</c:v>
                </c:pt>
                <c:pt idx="29">
                  <c:v>47633</c:v>
                </c:pt>
                <c:pt idx="30">
                  <c:v>47634</c:v>
                </c:pt>
                <c:pt idx="31">
                  <c:v>47635</c:v>
                </c:pt>
                <c:pt idx="32">
                  <c:v>47636</c:v>
                </c:pt>
                <c:pt idx="33">
                  <c:v>47637</c:v>
                </c:pt>
                <c:pt idx="34">
                  <c:v>47638</c:v>
                </c:pt>
                <c:pt idx="35">
                  <c:v>47639</c:v>
                </c:pt>
                <c:pt idx="36">
                  <c:v>47640</c:v>
                </c:pt>
                <c:pt idx="37">
                  <c:v>47641</c:v>
                </c:pt>
                <c:pt idx="38">
                  <c:v>47642</c:v>
                </c:pt>
                <c:pt idx="39">
                  <c:v>47643</c:v>
                </c:pt>
                <c:pt idx="40">
                  <c:v>47644</c:v>
                </c:pt>
                <c:pt idx="41">
                  <c:v>47645</c:v>
                </c:pt>
                <c:pt idx="42">
                  <c:v>47646</c:v>
                </c:pt>
                <c:pt idx="43">
                  <c:v>47647</c:v>
                </c:pt>
                <c:pt idx="44">
                  <c:v>47648</c:v>
                </c:pt>
                <c:pt idx="45">
                  <c:v>47649</c:v>
                </c:pt>
                <c:pt idx="46">
                  <c:v>47650</c:v>
                </c:pt>
                <c:pt idx="47">
                  <c:v>47651</c:v>
                </c:pt>
                <c:pt idx="48">
                  <c:v>47652</c:v>
                </c:pt>
                <c:pt idx="49">
                  <c:v>47653</c:v>
                </c:pt>
                <c:pt idx="50">
                  <c:v>47654</c:v>
                </c:pt>
                <c:pt idx="51">
                  <c:v>47655</c:v>
                </c:pt>
                <c:pt idx="52">
                  <c:v>47656</c:v>
                </c:pt>
                <c:pt idx="53">
                  <c:v>47657</c:v>
                </c:pt>
                <c:pt idx="54">
                  <c:v>47658</c:v>
                </c:pt>
                <c:pt idx="55">
                  <c:v>47659</c:v>
                </c:pt>
                <c:pt idx="56">
                  <c:v>47660</c:v>
                </c:pt>
                <c:pt idx="57">
                  <c:v>47661</c:v>
                </c:pt>
                <c:pt idx="58">
                  <c:v>47662</c:v>
                </c:pt>
                <c:pt idx="59">
                  <c:v>47663</c:v>
                </c:pt>
                <c:pt idx="60">
                  <c:v>47664</c:v>
                </c:pt>
                <c:pt idx="61">
                  <c:v>47665</c:v>
                </c:pt>
                <c:pt idx="62">
                  <c:v>47666</c:v>
                </c:pt>
                <c:pt idx="63">
                  <c:v>47667</c:v>
                </c:pt>
                <c:pt idx="64">
                  <c:v>47668</c:v>
                </c:pt>
                <c:pt idx="65">
                  <c:v>47669</c:v>
                </c:pt>
                <c:pt idx="66">
                  <c:v>47670</c:v>
                </c:pt>
                <c:pt idx="67">
                  <c:v>47671</c:v>
                </c:pt>
                <c:pt idx="68">
                  <c:v>47672</c:v>
                </c:pt>
                <c:pt idx="69">
                  <c:v>47673</c:v>
                </c:pt>
                <c:pt idx="70">
                  <c:v>47674</c:v>
                </c:pt>
                <c:pt idx="71">
                  <c:v>47675</c:v>
                </c:pt>
                <c:pt idx="72">
                  <c:v>47676</c:v>
                </c:pt>
                <c:pt idx="73">
                  <c:v>47677</c:v>
                </c:pt>
                <c:pt idx="74">
                  <c:v>47678</c:v>
                </c:pt>
                <c:pt idx="75">
                  <c:v>47679</c:v>
                </c:pt>
                <c:pt idx="76">
                  <c:v>47680</c:v>
                </c:pt>
                <c:pt idx="77">
                  <c:v>47681</c:v>
                </c:pt>
                <c:pt idx="78">
                  <c:v>47682</c:v>
                </c:pt>
                <c:pt idx="79">
                  <c:v>47683</c:v>
                </c:pt>
                <c:pt idx="80">
                  <c:v>47684</c:v>
                </c:pt>
                <c:pt idx="81">
                  <c:v>47685</c:v>
                </c:pt>
                <c:pt idx="82">
                  <c:v>47686</c:v>
                </c:pt>
                <c:pt idx="83">
                  <c:v>47687</c:v>
                </c:pt>
                <c:pt idx="84">
                  <c:v>47688</c:v>
                </c:pt>
                <c:pt idx="85">
                  <c:v>47689</c:v>
                </c:pt>
                <c:pt idx="86">
                  <c:v>47690</c:v>
                </c:pt>
                <c:pt idx="87">
                  <c:v>47691</c:v>
                </c:pt>
                <c:pt idx="88">
                  <c:v>47692</c:v>
                </c:pt>
                <c:pt idx="89">
                  <c:v>47693</c:v>
                </c:pt>
                <c:pt idx="90">
                  <c:v>47694</c:v>
                </c:pt>
                <c:pt idx="91">
                  <c:v>47695</c:v>
                </c:pt>
                <c:pt idx="92">
                  <c:v>47696</c:v>
                </c:pt>
                <c:pt idx="93">
                  <c:v>47697</c:v>
                </c:pt>
                <c:pt idx="94">
                  <c:v>47698</c:v>
                </c:pt>
                <c:pt idx="95">
                  <c:v>47699</c:v>
                </c:pt>
                <c:pt idx="96">
                  <c:v>47700</c:v>
                </c:pt>
                <c:pt idx="97">
                  <c:v>47701</c:v>
                </c:pt>
                <c:pt idx="98">
                  <c:v>47702</c:v>
                </c:pt>
                <c:pt idx="99">
                  <c:v>47703</c:v>
                </c:pt>
                <c:pt idx="100">
                  <c:v>47704</c:v>
                </c:pt>
                <c:pt idx="101">
                  <c:v>47705</c:v>
                </c:pt>
                <c:pt idx="102">
                  <c:v>47706</c:v>
                </c:pt>
                <c:pt idx="103">
                  <c:v>47707</c:v>
                </c:pt>
                <c:pt idx="104">
                  <c:v>47708</c:v>
                </c:pt>
                <c:pt idx="105">
                  <c:v>47709</c:v>
                </c:pt>
                <c:pt idx="106">
                  <c:v>47710</c:v>
                </c:pt>
                <c:pt idx="107">
                  <c:v>47711</c:v>
                </c:pt>
                <c:pt idx="108">
                  <c:v>47712</c:v>
                </c:pt>
                <c:pt idx="109">
                  <c:v>47713</c:v>
                </c:pt>
                <c:pt idx="110">
                  <c:v>47714</c:v>
                </c:pt>
                <c:pt idx="111">
                  <c:v>47715</c:v>
                </c:pt>
                <c:pt idx="112">
                  <c:v>47716</c:v>
                </c:pt>
                <c:pt idx="113">
                  <c:v>47717</c:v>
                </c:pt>
                <c:pt idx="114">
                  <c:v>47718</c:v>
                </c:pt>
                <c:pt idx="115">
                  <c:v>47719</c:v>
                </c:pt>
                <c:pt idx="116">
                  <c:v>47720</c:v>
                </c:pt>
                <c:pt idx="117">
                  <c:v>47721</c:v>
                </c:pt>
                <c:pt idx="118">
                  <c:v>47722</c:v>
                </c:pt>
                <c:pt idx="119">
                  <c:v>47723</c:v>
                </c:pt>
                <c:pt idx="120">
                  <c:v>47724</c:v>
                </c:pt>
                <c:pt idx="121">
                  <c:v>47725</c:v>
                </c:pt>
                <c:pt idx="122">
                  <c:v>47726</c:v>
                </c:pt>
                <c:pt idx="123">
                  <c:v>47727</c:v>
                </c:pt>
                <c:pt idx="124">
                  <c:v>47728</c:v>
                </c:pt>
                <c:pt idx="125">
                  <c:v>47729</c:v>
                </c:pt>
                <c:pt idx="126">
                  <c:v>47730</c:v>
                </c:pt>
                <c:pt idx="127">
                  <c:v>47731</c:v>
                </c:pt>
                <c:pt idx="128">
                  <c:v>47732</c:v>
                </c:pt>
                <c:pt idx="129">
                  <c:v>47733</c:v>
                </c:pt>
                <c:pt idx="130">
                  <c:v>47734</c:v>
                </c:pt>
                <c:pt idx="131">
                  <c:v>47735</c:v>
                </c:pt>
                <c:pt idx="132">
                  <c:v>47736</c:v>
                </c:pt>
                <c:pt idx="133">
                  <c:v>47737</c:v>
                </c:pt>
                <c:pt idx="134">
                  <c:v>47738</c:v>
                </c:pt>
                <c:pt idx="135">
                  <c:v>47739</c:v>
                </c:pt>
                <c:pt idx="136">
                  <c:v>47740</c:v>
                </c:pt>
                <c:pt idx="137">
                  <c:v>47741</c:v>
                </c:pt>
                <c:pt idx="138">
                  <c:v>47742</c:v>
                </c:pt>
                <c:pt idx="139">
                  <c:v>47743</c:v>
                </c:pt>
                <c:pt idx="140">
                  <c:v>47744</c:v>
                </c:pt>
                <c:pt idx="141">
                  <c:v>47745</c:v>
                </c:pt>
                <c:pt idx="142">
                  <c:v>47746</c:v>
                </c:pt>
                <c:pt idx="143">
                  <c:v>47747</c:v>
                </c:pt>
                <c:pt idx="144">
                  <c:v>47748</c:v>
                </c:pt>
                <c:pt idx="145">
                  <c:v>47749</c:v>
                </c:pt>
                <c:pt idx="146">
                  <c:v>47750</c:v>
                </c:pt>
                <c:pt idx="147">
                  <c:v>47751</c:v>
                </c:pt>
                <c:pt idx="148">
                  <c:v>47752</c:v>
                </c:pt>
                <c:pt idx="149">
                  <c:v>47753</c:v>
                </c:pt>
                <c:pt idx="150">
                  <c:v>47754</c:v>
                </c:pt>
                <c:pt idx="151">
                  <c:v>47755</c:v>
                </c:pt>
                <c:pt idx="152">
                  <c:v>47756</c:v>
                </c:pt>
                <c:pt idx="153">
                  <c:v>47757</c:v>
                </c:pt>
                <c:pt idx="154">
                  <c:v>47758</c:v>
                </c:pt>
                <c:pt idx="155">
                  <c:v>47759</c:v>
                </c:pt>
                <c:pt idx="156">
                  <c:v>47760</c:v>
                </c:pt>
                <c:pt idx="157">
                  <c:v>47761</c:v>
                </c:pt>
                <c:pt idx="158">
                  <c:v>47762</c:v>
                </c:pt>
                <c:pt idx="159">
                  <c:v>47763</c:v>
                </c:pt>
                <c:pt idx="160">
                  <c:v>47764</c:v>
                </c:pt>
                <c:pt idx="161">
                  <c:v>47765</c:v>
                </c:pt>
                <c:pt idx="162">
                  <c:v>47766</c:v>
                </c:pt>
                <c:pt idx="163">
                  <c:v>47767</c:v>
                </c:pt>
              </c:numCache>
            </c:numRef>
          </c:xVal>
          <c:yVal>
            <c:numRef>
              <c:f>'2030'!$AH$15:$AH$178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D7-4A82-9923-42FB87C1E742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'2030'!$C$15:$C$178</c:f>
              <c:numCache>
                <c:formatCode>mm/dd/yy;@</c:formatCode>
                <c:ptCount val="164"/>
                <c:pt idx="0">
                  <c:v>47604</c:v>
                </c:pt>
                <c:pt idx="1">
                  <c:v>47605</c:v>
                </c:pt>
                <c:pt idx="2">
                  <c:v>47606</c:v>
                </c:pt>
                <c:pt idx="3">
                  <c:v>47607</c:v>
                </c:pt>
                <c:pt idx="4">
                  <c:v>47608</c:v>
                </c:pt>
                <c:pt idx="5">
                  <c:v>47609</c:v>
                </c:pt>
                <c:pt idx="6">
                  <c:v>47610</c:v>
                </c:pt>
                <c:pt idx="7">
                  <c:v>47611</c:v>
                </c:pt>
                <c:pt idx="8">
                  <c:v>47612</c:v>
                </c:pt>
                <c:pt idx="9">
                  <c:v>47613</c:v>
                </c:pt>
                <c:pt idx="10">
                  <c:v>47614</c:v>
                </c:pt>
                <c:pt idx="11">
                  <c:v>47615</c:v>
                </c:pt>
                <c:pt idx="12">
                  <c:v>47616</c:v>
                </c:pt>
                <c:pt idx="13">
                  <c:v>47617</c:v>
                </c:pt>
                <c:pt idx="14">
                  <c:v>47618</c:v>
                </c:pt>
                <c:pt idx="15">
                  <c:v>47619</c:v>
                </c:pt>
                <c:pt idx="16">
                  <c:v>47620</c:v>
                </c:pt>
                <c:pt idx="17">
                  <c:v>47621</c:v>
                </c:pt>
                <c:pt idx="18">
                  <c:v>47622</c:v>
                </c:pt>
                <c:pt idx="19">
                  <c:v>47623</c:v>
                </c:pt>
                <c:pt idx="20">
                  <c:v>47624</c:v>
                </c:pt>
                <c:pt idx="21">
                  <c:v>47625</c:v>
                </c:pt>
                <c:pt idx="22">
                  <c:v>47626</c:v>
                </c:pt>
                <c:pt idx="23">
                  <c:v>47627</c:v>
                </c:pt>
                <c:pt idx="24">
                  <c:v>47628</c:v>
                </c:pt>
                <c:pt idx="25">
                  <c:v>47629</c:v>
                </c:pt>
                <c:pt idx="26">
                  <c:v>47630</c:v>
                </c:pt>
                <c:pt idx="27">
                  <c:v>47631</c:v>
                </c:pt>
                <c:pt idx="28">
                  <c:v>47632</c:v>
                </c:pt>
                <c:pt idx="29">
                  <c:v>47633</c:v>
                </c:pt>
                <c:pt idx="30">
                  <c:v>47634</c:v>
                </c:pt>
                <c:pt idx="31">
                  <c:v>47635</c:v>
                </c:pt>
                <c:pt idx="32">
                  <c:v>47636</c:v>
                </c:pt>
                <c:pt idx="33">
                  <c:v>47637</c:v>
                </c:pt>
                <c:pt idx="34">
                  <c:v>47638</c:v>
                </c:pt>
                <c:pt idx="35">
                  <c:v>47639</c:v>
                </c:pt>
                <c:pt idx="36">
                  <c:v>47640</c:v>
                </c:pt>
                <c:pt idx="37">
                  <c:v>47641</c:v>
                </c:pt>
                <c:pt idx="38">
                  <c:v>47642</c:v>
                </c:pt>
                <c:pt idx="39">
                  <c:v>47643</c:v>
                </c:pt>
                <c:pt idx="40">
                  <c:v>47644</c:v>
                </c:pt>
                <c:pt idx="41">
                  <c:v>47645</c:v>
                </c:pt>
                <c:pt idx="42">
                  <c:v>47646</c:v>
                </c:pt>
                <c:pt idx="43">
                  <c:v>47647</c:v>
                </c:pt>
                <c:pt idx="44">
                  <c:v>47648</c:v>
                </c:pt>
                <c:pt idx="45">
                  <c:v>47649</c:v>
                </c:pt>
                <c:pt idx="46">
                  <c:v>47650</c:v>
                </c:pt>
                <c:pt idx="47">
                  <c:v>47651</c:v>
                </c:pt>
                <c:pt idx="48">
                  <c:v>47652</c:v>
                </c:pt>
                <c:pt idx="49">
                  <c:v>47653</c:v>
                </c:pt>
                <c:pt idx="50">
                  <c:v>47654</c:v>
                </c:pt>
                <c:pt idx="51">
                  <c:v>47655</c:v>
                </c:pt>
                <c:pt idx="52">
                  <c:v>47656</c:v>
                </c:pt>
                <c:pt idx="53">
                  <c:v>47657</c:v>
                </c:pt>
                <c:pt idx="54">
                  <c:v>47658</c:v>
                </c:pt>
                <c:pt idx="55">
                  <c:v>47659</c:v>
                </c:pt>
                <c:pt idx="56">
                  <c:v>47660</c:v>
                </c:pt>
                <c:pt idx="57">
                  <c:v>47661</c:v>
                </c:pt>
                <c:pt idx="58">
                  <c:v>47662</c:v>
                </c:pt>
                <c:pt idx="59">
                  <c:v>47663</c:v>
                </c:pt>
                <c:pt idx="60">
                  <c:v>47664</c:v>
                </c:pt>
                <c:pt idx="61">
                  <c:v>47665</c:v>
                </c:pt>
                <c:pt idx="62">
                  <c:v>47666</c:v>
                </c:pt>
                <c:pt idx="63">
                  <c:v>47667</c:v>
                </c:pt>
                <c:pt idx="64">
                  <c:v>47668</c:v>
                </c:pt>
                <c:pt idx="65">
                  <c:v>47669</c:v>
                </c:pt>
                <c:pt idx="66">
                  <c:v>47670</c:v>
                </c:pt>
                <c:pt idx="67">
                  <c:v>47671</c:v>
                </c:pt>
                <c:pt idx="68">
                  <c:v>47672</c:v>
                </c:pt>
                <c:pt idx="69">
                  <c:v>47673</c:v>
                </c:pt>
                <c:pt idx="70">
                  <c:v>47674</c:v>
                </c:pt>
                <c:pt idx="71">
                  <c:v>47675</c:v>
                </c:pt>
                <c:pt idx="72">
                  <c:v>47676</c:v>
                </c:pt>
                <c:pt idx="73">
                  <c:v>47677</c:v>
                </c:pt>
                <c:pt idx="74">
                  <c:v>47678</c:v>
                </c:pt>
                <c:pt idx="75">
                  <c:v>47679</c:v>
                </c:pt>
                <c:pt idx="76">
                  <c:v>47680</c:v>
                </c:pt>
                <c:pt idx="77">
                  <c:v>47681</c:v>
                </c:pt>
                <c:pt idx="78">
                  <c:v>47682</c:v>
                </c:pt>
                <c:pt idx="79">
                  <c:v>47683</c:v>
                </c:pt>
                <c:pt idx="80">
                  <c:v>47684</c:v>
                </c:pt>
                <c:pt idx="81">
                  <c:v>47685</c:v>
                </c:pt>
                <c:pt idx="82">
                  <c:v>47686</c:v>
                </c:pt>
                <c:pt idx="83">
                  <c:v>47687</c:v>
                </c:pt>
                <c:pt idx="84">
                  <c:v>47688</c:v>
                </c:pt>
                <c:pt idx="85">
                  <c:v>47689</c:v>
                </c:pt>
                <c:pt idx="86">
                  <c:v>47690</c:v>
                </c:pt>
                <c:pt idx="87">
                  <c:v>47691</c:v>
                </c:pt>
                <c:pt idx="88">
                  <c:v>47692</c:v>
                </c:pt>
                <c:pt idx="89">
                  <c:v>47693</c:v>
                </c:pt>
                <c:pt idx="90">
                  <c:v>47694</c:v>
                </c:pt>
                <c:pt idx="91">
                  <c:v>47695</c:v>
                </c:pt>
                <c:pt idx="92">
                  <c:v>47696</c:v>
                </c:pt>
                <c:pt idx="93">
                  <c:v>47697</c:v>
                </c:pt>
                <c:pt idx="94">
                  <c:v>47698</c:v>
                </c:pt>
                <c:pt idx="95">
                  <c:v>47699</c:v>
                </c:pt>
                <c:pt idx="96">
                  <c:v>47700</c:v>
                </c:pt>
                <c:pt idx="97">
                  <c:v>47701</c:v>
                </c:pt>
                <c:pt idx="98">
                  <c:v>47702</c:v>
                </c:pt>
                <c:pt idx="99">
                  <c:v>47703</c:v>
                </c:pt>
                <c:pt idx="100">
                  <c:v>47704</c:v>
                </c:pt>
                <c:pt idx="101">
                  <c:v>47705</c:v>
                </c:pt>
                <c:pt idx="102">
                  <c:v>47706</c:v>
                </c:pt>
                <c:pt idx="103">
                  <c:v>47707</c:v>
                </c:pt>
                <c:pt idx="104">
                  <c:v>47708</c:v>
                </c:pt>
                <c:pt idx="105">
                  <c:v>47709</c:v>
                </c:pt>
                <c:pt idx="106">
                  <c:v>47710</c:v>
                </c:pt>
                <c:pt idx="107">
                  <c:v>47711</c:v>
                </c:pt>
                <c:pt idx="108">
                  <c:v>47712</c:v>
                </c:pt>
                <c:pt idx="109">
                  <c:v>47713</c:v>
                </c:pt>
                <c:pt idx="110">
                  <c:v>47714</c:v>
                </c:pt>
                <c:pt idx="111">
                  <c:v>47715</c:v>
                </c:pt>
                <c:pt idx="112">
                  <c:v>47716</c:v>
                </c:pt>
                <c:pt idx="113">
                  <c:v>47717</c:v>
                </c:pt>
                <c:pt idx="114">
                  <c:v>47718</c:v>
                </c:pt>
                <c:pt idx="115">
                  <c:v>47719</c:v>
                </c:pt>
                <c:pt idx="116">
                  <c:v>47720</c:v>
                </c:pt>
                <c:pt idx="117">
                  <c:v>47721</c:v>
                </c:pt>
                <c:pt idx="118">
                  <c:v>47722</c:v>
                </c:pt>
                <c:pt idx="119">
                  <c:v>47723</c:v>
                </c:pt>
                <c:pt idx="120">
                  <c:v>47724</c:v>
                </c:pt>
                <c:pt idx="121">
                  <c:v>47725</c:v>
                </c:pt>
                <c:pt idx="122">
                  <c:v>47726</c:v>
                </c:pt>
                <c:pt idx="123">
                  <c:v>47727</c:v>
                </c:pt>
                <c:pt idx="124">
                  <c:v>47728</c:v>
                </c:pt>
                <c:pt idx="125">
                  <c:v>47729</c:v>
                </c:pt>
                <c:pt idx="126">
                  <c:v>47730</c:v>
                </c:pt>
                <c:pt idx="127">
                  <c:v>47731</c:v>
                </c:pt>
                <c:pt idx="128">
                  <c:v>47732</c:v>
                </c:pt>
                <c:pt idx="129">
                  <c:v>47733</c:v>
                </c:pt>
                <c:pt idx="130">
                  <c:v>47734</c:v>
                </c:pt>
                <c:pt idx="131">
                  <c:v>47735</c:v>
                </c:pt>
                <c:pt idx="132">
                  <c:v>47736</c:v>
                </c:pt>
                <c:pt idx="133">
                  <c:v>47737</c:v>
                </c:pt>
                <c:pt idx="134">
                  <c:v>47738</c:v>
                </c:pt>
                <c:pt idx="135">
                  <c:v>47739</c:v>
                </c:pt>
                <c:pt idx="136">
                  <c:v>47740</c:v>
                </c:pt>
                <c:pt idx="137">
                  <c:v>47741</c:v>
                </c:pt>
                <c:pt idx="138">
                  <c:v>47742</c:v>
                </c:pt>
                <c:pt idx="139">
                  <c:v>47743</c:v>
                </c:pt>
                <c:pt idx="140">
                  <c:v>47744</c:v>
                </c:pt>
                <c:pt idx="141">
                  <c:v>47745</c:v>
                </c:pt>
                <c:pt idx="142">
                  <c:v>47746</c:v>
                </c:pt>
                <c:pt idx="143">
                  <c:v>47747</c:v>
                </c:pt>
                <c:pt idx="144">
                  <c:v>47748</c:v>
                </c:pt>
                <c:pt idx="145">
                  <c:v>47749</c:v>
                </c:pt>
                <c:pt idx="146">
                  <c:v>47750</c:v>
                </c:pt>
                <c:pt idx="147">
                  <c:v>47751</c:v>
                </c:pt>
                <c:pt idx="148">
                  <c:v>47752</c:v>
                </c:pt>
                <c:pt idx="149">
                  <c:v>47753</c:v>
                </c:pt>
                <c:pt idx="150">
                  <c:v>47754</c:v>
                </c:pt>
                <c:pt idx="151">
                  <c:v>47755</c:v>
                </c:pt>
                <c:pt idx="152">
                  <c:v>47756</c:v>
                </c:pt>
                <c:pt idx="153">
                  <c:v>47757</c:v>
                </c:pt>
                <c:pt idx="154">
                  <c:v>47758</c:v>
                </c:pt>
                <c:pt idx="155">
                  <c:v>47759</c:v>
                </c:pt>
                <c:pt idx="156">
                  <c:v>47760</c:v>
                </c:pt>
                <c:pt idx="157">
                  <c:v>47761</c:v>
                </c:pt>
                <c:pt idx="158">
                  <c:v>47762</c:v>
                </c:pt>
                <c:pt idx="159">
                  <c:v>47763</c:v>
                </c:pt>
                <c:pt idx="160">
                  <c:v>47764</c:v>
                </c:pt>
                <c:pt idx="161">
                  <c:v>47765</c:v>
                </c:pt>
                <c:pt idx="162">
                  <c:v>47766</c:v>
                </c:pt>
                <c:pt idx="163">
                  <c:v>47767</c:v>
                </c:pt>
              </c:numCache>
            </c:numRef>
          </c:xVal>
          <c:yVal>
            <c:numRef>
              <c:f>'2030'!$AJ$15:$AJ$178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D7-4A82-9923-42FB87C1E742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'2030'!$C$15:$C$178</c:f>
              <c:numCache>
                <c:formatCode>mm/dd/yy;@</c:formatCode>
                <c:ptCount val="164"/>
                <c:pt idx="0">
                  <c:v>47604</c:v>
                </c:pt>
                <c:pt idx="1">
                  <c:v>47605</c:v>
                </c:pt>
                <c:pt idx="2">
                  <c:v>47606</c:v>
                </c:pt>
                <c:pt idx="3">
                  <c:v>47607</c:v>
                </c:pt>
                <c:pt idx="4">
                  <c:v>47608</c:v>
                </c:pt>
                <c:pt idx="5">
                  <c:v>47609</c:v>
                </c:pt>
                <c:pt idx="6">
                  <c:v>47610</c:v>
                </c:pt>
                <c:pt idx="7">
                  <c:v>47611</c:v>
                </c:pt>
                <c:pt idx="8">
                  <c:v>47612</c:v>
                </c:pt>
                <c:pt idx="9">
                  <c:v>47613</c:v>
                </c:pt>
                <c:pt idx="10">
                  <c:v>47614</c:v>
                </c:pt>
                <c:pt idx="11">
                  <c:v>47615</c:v>
                </c:pt>
                <c:pt idx="12">
                  <c:v>47616</c:v>
                </c:pt>
                <c:pt idx="13">
                  <c:v>47617</c:v>
                </c:pt>
                <c:pt idx="14">
                  <c:v>47618</c:v>
                </c:pt>
                <c:pt idx="15">
                  <c:v>47619</c:v>
                </c:pt>
                <c:pt idx="16">
                  <c:v>47620</c:v>
                </c:pt>
                <c:pt idx="17">
                  <c:v>47621</c:v>
                </c:pt>
                <c:pt idx="18">
                  <c:v>47622</c:v>
                </c:pt>
                <c:pt idx="19">
                  <c:v>47623</c:v>
                </c:pt>
                <c:pt idx="20">
                  <c:v>47624</c:v>
                </c:pt>
                <c:pt idx="21">
                  <c:v>47625</c:v>
                </c:pt>
                <c:pt idx="22">
                  <c:v>47626</c:v>
                </c:pt>
                <c:pt idx="23">
                  <c:v>47627</c:v>
                </c:pt>
                <c:pt idx="24">
                  <c:v>47628</c:v>
                </c:pt>
                <c:pt idx="25">
                  <c:v>47629</c:v>
                </c:pt>
                <c:pt idx="26">
                  <c:v>47630</c:v>
                </c:pt>
                <c:pt idx="27">
                  <c:v>47631</c:v>
                </c:pt>
                <c:pt idx="28">
                  <c:v>47632</c:v>
                </c:pt>
                <c:pt idx="29">
                  <c:v>47633</c:v>
                </c:pt>
                <c:pt idx="30">
                  <c:v>47634</c:v>
                </c:pt>
                <c:pt idx="31">
                  <c:v>47635</c:v>
                </c:pt>
                <c:pt idx="32">
                  <c:v>47636</c:v>
                </c:pt>
                <c:pt idx="33">
                  <c:v>47637</c:v>
                </c:pt>
                <c:pt idx="34">
                  <c:v>47638</c:v>
                </c:pt>
                <c:pt idx="35">
                  <c:v>47639</c:v>
                </c:pt>
                <c:pt idx="36">
                  <c:v>47640</c:v>
                </c:pt>
                <c:pt idx="37">
                  <c:v>47641</c:v>
                </c:pt>
                <c:pt idx="38">
                  <c:v>47642</c:v>
                </c:pt>
                <c:pt idx="39">
                  <c:v>47643</c:v>
                </c:pt>
                <c:pt idx="40">
                  <c:v>47644</c:v>
                </c:pt>
                <c:pt idx="41">
                  <c:v>47645</c:v>
                </c:pt>
                <c:pt idx="42">
                  <c:v>47646</c:v>
                </c:pt>
                <c:pt idx="43">
                  <c:v>47647</c:v>
                </c:pt>
                <c:pt idx="44">
                  <c:v>47648</c:v>
                </c:pt>
                <c:pt idx="45">
                  <c:v>47649</c:v>
                </c:pt>
                <c:pt idx="46">
                  <c:v>47650</c:v>
                </c:pt>
                <c:pt idx="47">
                  <c:v>47651</c:v>
                </c:pt>
                <c:pt idx="48">
                  <c:v>47652</c:v>
                </c:pt>
                <c:pt idx="49">
                  <c:v>47653</c:v>
                </c:pt>
                <c:pt idx="50">
                  <c:v>47654</c:v>
                </c:pt>
                <c:pt idx="51">
                  <c:v>47655</c:v>
                </c:pt>
                <c:pt idx="52">
                  <c:v>47656</c:v>
                </c:pt>
                <c:pt idx="53">
                  <c:v>47657</c:v>
                </c:pt>
                <c:pt idx="54">
                  <c:v>47658</c:v>
                </c:pt>
                <c:pt idx="55">
                  <c:v>47659</c:v>
                </c:pt>
                <c:pt idx="56">
                  <c:v>47660</c:v>
                </c:pt>
                <c:pt idx="57">
                  <c:v>47661</c:v>
                </c:pt>
                <c:pt idx="58">
                  <c:v>47662</c:v>
                </c:pt>
                <c:pt idx="59">
                  <c:v>47663</c:v>
                </c:pt>
                <c:pt idx="60">
                  <c:v>47664</c:v>
                </c:pt>
                <c:pt idx="61">
                  <c:v>47665</c:v>
                </c:pt>
                <c:pt idx="62">
                  <c:v>47666</c:v>
                </c:pt>
                <c:pt idx="63">
                  <c:v>47667</c:v>
                </c:pt>
                <c:pt idx="64">
                  <c:v>47668</c:v>
                </c:pt>
                <c:pt idx="65">
                  <c:v>47669</c:v>
                </c:pt>
                <c:pt idx="66">
                  <c:v>47670</c:v>
                </c:pt>
                <c:pt idx="67">
                  <c:v>47671</c:v>
                </c:pt>
                <c:pt idx="68">
                  <c:v>47672</c:v>
                </c:pt>
                <c:pt idx="69">
                  <c:v>47673</c:v>
                </c:pt>
                <c:pt idx="70">
                  <c:v>47674</c:v>
                </c:pt>
                <c:pt idx="71">
                  <c:v>47675</c:v>
                </c:pt>
                <c:pt idx="72">
                  <c:v>47676</c:v>
                </c:pt>
                <c:pt idx="73">
                  <c:v>47677</c:v>
                </c:pt>
                <c:pt idx="74">
                  <c:v>47678</c:v>
                </c:pt>
                <c:pt idx="75">
                  <c:v>47679</c:v>
                </c:pt>
                <c:pt idx="76">
                  <c:v>47680</c:v>
                </c:pt>
                <c:pt idx="77">
                  <c:v>47681</c:v>
                </c:pt>
                <c:pt idx="78">
                  <c:v>47682</c:v>
                </c:pt>
                <c:pt idx="79">
                  <c:v>47683</c:v>
                </c:pt>
                <c:pt idx="80">
                  <c:v>47684</c:v>
                </c:pt>
                <c:pt idx="81">
                  <c:v>47685</c:v>
                </c:pt>
                <c:pt idx="82">
                  <c:v>47686</c:v>
                </c:pt>
                <c:pt idx="83">
                  <c:v>47687</c:v>
                </c:pt>
                <c:pt idx="84">
                  <c:v>47688</c:v>
                </c:pt>
                <c:pt idx="85">
                  <c:v>47689</c:v>
                </c:pt>
                <c:pt idx="86">
                  <c:v>47690</c:v>
                </c:pt>
                <c:pt idx="87">
                  <c:v>47691</c:v>
                </c:pt>
                <c:pt idx="88">
                  <c:v>47692</c:v>
                </c:pt>
                <c:pt idx="89">
                  <c:v>47693</c:v>
                </c:pt>
                <c:pt idx="90">
                  <c:v>47694</c:v>
                </c:pt>
                <c:pt idx="91">
                  <c:v>47695</c:v>
                </c:pt>
                <c:pt idx="92">
                  <c:v>47696</c:v>
                </c:pt>
                <c:pt idx="93">
                  <c:v>47697</c:v>
                </c:pt>
                <c:pt idx="94">
                  <c:v>47698</c:v>
                </c:pt>
                <c:pt idx="95">
                  <c:v>47699</c:v>
                </c:pt>
                <c:pt idx="96">
                  <c:v>47700</c:v>
                </c:pt>
                <c:pt idx="97">
                  <c:v>47701</c:v>
                </c:pt>
                <c:pt idx="98">
                  <c:v>47702</c:v>
                </c:pt>
                <c:pt idx="99">
                  <c:v>47703</c:v>
                </c:pt>
                <c:pt idx="100">
                  <c:v>47704</c:v>
                </c:pt>
                <c:pt idx="101">
                  <c:v>47705</c:v>
                </c:pt>
                <c:pt idx="102">
                  <c:v>47706</c:v>
                </c:pt>
                <c:pt idx="103">
                  <c:v>47707</c:v>
                </c:pt>
                <c:pt idx="104">
                  <c:v>47708</c:v>
                </c:pt>
                <c:pt idx="105">
                  <c:v>47709</c:v>
                </c:pt>
                <c:pt idx="106">
                  <c:v>47710</c:v>
                </c:pt>
                <c:pt idx="107">
                  <c:v>47711</c:v>
                </c:pt>
                <c:pt idx="108">
                  <c:v>47712</c:v>
                </c:pt>
                <c:pt idx="109">
                  <c:v>47713</c:v>
                </c:pt>
                <c:pt idx="110">
                  <c:v>47714</c:v>
                </c:pt>
                <c:pt idx="111">
                  <c:v>47715</c:v>
                </c:pt>
                <c:pt idx="112">
                  <c:v>47716</c:v>
                </c:pt>
                <c:pt idx="113">
                  <c:v>47717</c:v>
                </c:pt>
                <c:pt idx="114">
                  <c:v>47718</c:v>
                </c:pt>
                <c:pt idx="115">
                  <c:v>47719</c:v>
                </c:pt>
                <c:pt idx="116">
                  <c:v>47720</c:v>
                </c:pt>
                <c:pt idx="117">
                  <c:v>47721</c:v>
                </c:pt>
                <c:pt idx="118">
                  <c:v>47722</c:v>
                </c:pt>
                <c:pt idx="119">
                  <c:v>47723</c:v>
                </c:pt>
                <c:pt idx="120">
                  <c:v>47724</c:v>
                </c:pt>
                <c:pt idx="121">
                  <c:v>47725</c:v>
                </c:pt>
                <c:pt idx="122">
                  <c:v>47726</c:v>
                </c:pt>
                <c:pt idx="123">
                  <c:v>47727</c:v>
                </c:pt>
                <c:pt idx="124">
                  <c:v>47728</c:v>
                </c:pt>
                <c:pt idx="125">
                  <c:v>47729</c:v>
                </c:pt>
                <c:pt idx="126">
                  <c:v>47730</c:v>
                </c:pt>
                <c:pt idx="127">
                  <c:v>47731</c:v>
                </c:pt>
                <c:pt idx="128">
                  <c:v>47732</c:v>
                </c:pt>
                <c:pt idx="129">
                  <c:v>47733</c:v>
                </c:pt>
                <c:pt idx="130">
                  <c:v>47734</c:v>
                </c:pt>
                <c:pt idx="131">
                  <c:v>47735</c:v>
                </c:pt>
                <c:pt idx="132">
                  <c:v>47736</c:v>
                </c:pt>
                <c:pt idx="133">
                  <c:v>47737</c:v>
                </c:pt>
                <c:pt idx="134">
                  <c:v>47738</c:v>
                </c:pt>
                <c:pt idx="135">
                  <c:v>47739</c:v>
                </c:pt>
                <c:pt idx="136">
                  <c:v>47740</c:v>
                </c:pt>
                <c:pt idx="137">
                  <c:v>47741</c:v>
                </c:pt>
                <c:pt idx="138">
                  <c:v>47742</c:v>
                </c:pt>
                <c:pt idx="139">
                  <c:v>47743</c:v>
                </c:pt>
                <c:pt idx="140">
                  <c:v>47744</c:v>
                </c:pt>
                <c:pt idx="141">
                  <c:v>47745</c:v>
                </c:pt>
                <c:pt idx="142">
                  <c:v>47746</c:v>
                </c:pt>
                <c:pt idx="143">
                  <c:v>47747</c:v>
                </c:pt>
                <c:pt idx="144">
                  <c:v>47748</c:v>
                </c:pt>
                <c:pt idx="145">
                  <c:v>47749</c:v>
                </c:pt>
                <c:pt idx="146">
                  <c:v>47750</c:v>
                </c:pt>
                <c:pt idx="147">
                  <c:v>47751</c:v>
                </c:pt>
                <c:pt idx="148">
                  <c:v>47752</c:v>
                </c:pt>
                <c:pt idx="149">
                  <c:v>47753</c:v>
                </c:pt>
                <c:pt idx="150">
                  <c:v>47754</c:v>
                </c:pt>
                <c:pt idx="151">
                  <c:v>47755</c:v>
                </c:pt>
                <c:pt idx="152">
                  <c:v>47756</c:v>
                </c:pt>
                <c:pt idx="153">
                  <c:v>47757</c:v>
                </c:pt>
                <c:pt idx="154">
                  <c:v>47758</c:v>
                </c:pt>
                <c:pt idx="155">
                  <c:v>47759</c:v>
                </c:pt>
                <c:pt idx="156">
                  <c:v>47760</c:v>
                </c:pt>
                <c:pt idx="157">
                  <c:v>47761</c:v>
                </c:pt>
                <c:pt idx="158">
                  <c:v>47762</c:v>
                </c:pt>
                <c:pt idx="159">
                  <c:v>47763</c:v>
                </c:pt>
                <c:pt idx="160">
                  <c:v>47764</c:v>
                </c:pt>
                <c:pt idx="161">
                  <c:v>47765</c:v>
                </c:pt>
                <c:pt idx="162">
                  <c:v>47766</c:v>
                </c:pt>
                <c:pt idx="163">
                  <c:v>47767</c:v>
                </c:pt>
              </c:numCache>
            </c:numRef>
          </c:xVal>
          <c:yVal>
            <c:numRef>
              <c:f>'2030'!$AI$15:$AI$178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FD7-4A82-9923-42FB87C1E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'2030'!$C$15:$C$178</c:f>
              <c:numCache>
                <c:formatCode>mm/dd/yy;@</c:formatCode>
                <c:ptCount val="164"/>
                <c:pt idx="0">
                  <c:v>47604</c:v>
                </c:pt>
                <c:pt idx="1">
                  <c:v>47605</c:v>
                </c:pt>
                <c:pt idx="2">
                  <c:v>47606</c:v>
                </c:pt>
                <c:pt idx="3">
                  <c:v>47607</c:v>
                </c:pt>
                <c:pt idx="4">
                  <c:v>47608</c:v>
                </c:pt>
                <c:pt idx="5">
                  <c:v>47609</c:v>
                </c:pt>
                <c:pt idx="6">
                  <c:v>47610</c:v>
                </c:pt>
                <c:pt idx="7">
                  <c:v>47611</c:v>
                </c:pt>
                <c:pt idx="8">
                  <c:v>47612</c:v>
                </c:pt>
                <c:pt idx="9">
                  <c:v>47613</c:v>
                </c:pt>
                <c:pt idx="10">
                  <c:v>47614</c:v>
                </c:pt>
                <c:pt idx="11">
                  <c:v>47615</c:v>
                </c:pt>
                <c:pt idx="12">
                  <c:v>47616</c:v>
                </c:pt>
                <c:pt idx="13">
                  <c:v>47617</c:v>
                </c:pt>
                <c:pt idx="14">
                  <c:v>47618</c:v>
                </c:pt>
                <c:pt idx="15">
                  <c:v>47619</c:v>
                </c:pt>
                <c:pt idx="16">
                  <c:v>47620</c:v>
                </c:pt>
                <c:pt idx="17">
                  <c:v>47621</c:v>
                </c:pt>
                <c:pt idx="18">
                  <c:v>47622</c:v>
                </c:pt>
                <c:pt idx="19">
                  <c:v>47623</c:v>
                </c:pt>
                <c:pt idx="20">
                  <c:v>47624</c:v>
                </c:pt>
                <c:pt idx="21">
                  <c:v>47625</c:v>
                </c:pt>
                <c:pt idx="22">
                  <c:v>47626</c:v>
                </c:pt>
                <c:pt idx="23">
                  <c:v>47627</c:v>
                </c:pt>
                <c:pt idx="24">
                  <c:v>47628</c:v>
                </c:pt>
                <c:pt idx="25">
                  <c:v>47629</c:v>
                </c:pt>
                <c:pt idx="26">
                  <c:v>47630</c:v>
                </c:pt>
                <c:pt idx="27">
                  <c:v>47631</c:v>
                </c:pt>
                <c:pt idx="28">
                  <c:v>47632</c:v>
                </c:pt>
                <c:pt idx="29">
                  <c:v>47633</c:v>
                </c:pt>
                <c:pt idx="30">
                  <c:v>47634</c:v>
                </c:pt>
                <c:pt idx="31">
                  <c:v>47635</c:v>
                </c:pt>
                <c:pt idx="32">
                  <c:v>47636</c:v>
                </c:pt>
                <c:pt idx="33">
                  <c:v>47637</c:v>
                </c:pt>
                <c:pt idx="34">
                  <c:v>47638</c:v>
                </c:pt>
                <c:pt idx="35">
                  <c:v>47639</c:v>
                </c:pt>
                <c:pt idx="36">
                  <c:v>47640</c:v>
                </c:pt>
                <c:pt idx="37">
                  <c:v>47641</c:v>
                </c:pt>
                <c:pt idx="38">
                  <c:v>47642</c:v>
                </c:pt>
                <c:pt idx="39">
                  <c:v>47643</c:v>
                </c:pt>
                <c:pt idx="40">
                  <c:v>47644</c:v>
                </c:pt>
                <c:pt idx="41">
                  <c:v>47645</c:v>
                </c:pt>
                <c:pt idx="42">
                  <c:v>47646</c:v>
                </c:pt>
                <c:pt idx="43">
                  <c:v>47647</c:v>
                </c:pt>
                <c:pt idx="44">
                  <c:v>47648</c:v>
                </c:pt>
                <c:pt idx="45">
                  <c:v>47649</c:v>
                </c:pt>
                <c:pt idx="46">
                  <c:v>47650</c:v>
                </c:pt>
                <c:pt idx="47">
                  <c:v>47651</c:v>
                </c:pt>
                <c:pt idx="48">
                  <c:v>47652</c:v>
                </c:pt>
                <c:pt idx="49">
                  <c:v>47653</c:v>
                </c:pt>
                <c:pt idx="50">
                  <c:v>47654</c:v>
                </c:pt>
                <c:pt idx="51">
                  <c:v>47655</c:v>
                </c:pt>
                <c:pt idx="52">
                  <c:v>47656</c:v>
                </c:pt>
                <c:pt idx="53">
                  <c:v>47657</c:v>
                </c:pt>
                <c:pt idx="54">
                  <c:v>47658</c:v>
                </c:pt>
                <c:pt idx="55">
                  <c:v>47659</c:v>
                </c:pt>
                <c:pt idx="56">
                  <c:v>47660</c:v>
                </c:pt>
                <c:pt idx="57">
                  <c:v>47661</c:v>
                </c:pt>
                <c:pt idx="58">
                  <c:v>47662</c:v>
                </c:pt>
                <c:pt idx="59">
                  <c:v>47663</c:v>
                </c:pt>
                <c:pt idx="60">
                  <c:v>47664</c:v>
                </c:pt>
                <c:pt idx="61">
                  <c:v>47665</c:v>
                </c:pt>
                <c:pt idx="62">
                  <c:v>47666</c:v>
                </c:pt>
                <c:pt idx="63">
                  <c:v>47667</c:v>
                </c:pt>
                <c:pt idx="64">
                  <c:v>47668</c:v>
                </c:pt>
                <c:pt idx="65">
                  <c:v>47669</c:v>
                </c:pt>
                <c:pt idx="66">
                  <c:v>47670</c:v>
                </c:pt>
                <c:pt idx="67">
                  <c:v>47671</c:v>
                </c:pt>
                <c:pt idx="68">
                  <c:v>47672</c:v>
                </c:pt>
                <c:pt idx="69">
                  <c:v>47673</c:v>
                </c:pt>
                <c:pt idx="70">
                  <c:v>47674</c:v>
                </c:pt>
                <c:pt idx="71">
                  <c:v>47675</c:v>
                </c:pt>
                <c:pt idx="72">
                  <c:v>47676</c:v>
                </c:pt>
                <c:pt idx="73">
                  <c:v>47677</c:v>
                </c:pt>
                <c:pt idx="74">
                  <c:v>47678</c:v>
                </c:pt>
                <c:pt idx="75">
                  <c:v>47679</c:v>
                </c:pt>
                <c:pt idx="76">
                  <c:v>47680</c:v>
                </c:pt>
                <c:pt idx="77">
                  <c:v>47681</c:v>
                </c:pt>
                <c:pt idx="78">
                  <c:v>47682</c:v>
                </c:pt>
                <c:pt idx="79">
                  <c:v>47683</c:v>
                </c:pt>
                <c:pt idx="80">
                  <c:v>47684</c:v>
                </c:pt>
                <c:pt idx="81">
                  <c:v>47685</c:v>
                </c:pt>
                <c:pt idx="82">
                  <c:v>47686</c:v>
                </c:pt>
                <c:pt idx="83">
                  <c:v>47687</c:v>
                </c:pt>
                <c:pt idx="84">
                  <c:v>47688</c:v>
                </c:pt>
                <c:pt idx="85">
                  <c:v>47689</c:v>
                </c:pt>
                <c:pt idx="86">
                  <c:v>47690</c:v>
                </c:pt>
                <c:pt idx="87">
                  <c:v>47691</c:v>
                </c:pt>
                <c:pt idx="88">
                  <c:v>47692</c:v>
                </c:pt>
                <c:pt idx="89">
                  <c:v>47693</c:v>
                </c:pt>
                <c:pt idx="90">
                  <c:v>47694</c:v>
                </c:pt>
                <c:pt idx="91">
                  <c:v>47695</c:v>
                </c:pt>
                <c:pt idx="92">
                  <c:v>47696</c:v>
                </c:pt>
                <c:pt idx="93">
                  <c:v>47697</c:v>
                </c:pt>
                <c:pt idx="94">
                  <c:v>47698</c:v>
                </c:pt>
                <c:pt idx="95">
                  <c:v>47699</c:v>
                </c:pt>
                <c:pt idx="96">
                  <c:v>47700</c:v>
                </c:pt>
                <c:pt idx="97">
                  <c:v>47701</c:v>
                </c:pt>
                <c:pt idx="98">
                  <c:v>47702</c:v>
                </c:pt>
                <c:pt idx="99">
                  <c:v>47703</c:v>
                </c:pt>
                <c:pt idx="100">
                  <c:v>47704</c:v>
                </c:pt>
                <c:pt idx="101">
                  <c:v>47705</c:v>
                </c:pt>
                <c:pt idx="102">
                  <c:v>47706</c:v>
                </c:pt>
                <c:pt idx="103">
                  <c:v>47707</c:v>
                </c:pt>
                <c:pt idx="104">
                  <c:v>47708</c:v>
                </c:pt>
                <c:pt idx="105">
                  <c:v>47709</c:v>
                </c:pt>
                <c:pt idx="106">
                  <c:v>47710</c:v>
                </c:pt>
                <c:pt idx="107">
                  <c:v>47711</c:v>
                </c:pt>
                <c:pt idx="108">
                  <c:v>47712</c:v>
                </c:pt>
                <c:pt idx="109">
                  <c:v>47713</c:v>
                </c:pt>
                <c:pt idx="110">
                  <c:v>47714</c:v>
                </c:pt>
                <c:pt idx="111">
                  <c:v>47715</c:v>
                </c:pt>
                <c:pt idx="112">
                  <c:v>47716</c:v>
                </c:pt>
                <c:pt idx="113">
                  <c:v>47717</c:v>
                </c:pt>
                <c:pt idx="114">
                  <c:v>47718</c:v>
                </c:pt>
                <c:pt idx="115">
                  <c:v>47719</c:v>
                </c:pt>
                <c:pt idx="116">
                  <c:v>47720</c:v>
                </c:pt>
                <c:pt idx="117">
                  <c:v>47721</c:v>
                </c:pt>
                <c:pt idx="118">
                  <c:v>47722</c:v>
                </c:pt>
                <c:pt idx="119">
                  <c:v>47723</c:v>
                </c:pt>
                <c:pt idx="120">
                  <c:v>47724</c:v>
                </c:pt>
                <c:pt idx="121">
                  <c:v>47725</c:v>
                </c:pt>
                <c:pt idx="122">
                  <c:v>47726</c:v>
                </c:pt>
                <c:pt idx="123">
                  <c:v>47727</c:v>
                </c:pt>
                <c:pt idx="124">
                  <c:v>47728</c:v>
                </c:pt>
                <c:pt idx="125">
                  <c:v>47729</c:v>
                </c:pt>
                <c:pt idx="126">
                  <c:v>47730</c:v>
                </c:pt>
                <c:pt idx="127">
                  <c:v>47731</c:v>
                </c:pt>
                <c:pt idx="128">
                  <c:v>47732</c:v>
                </c:pt>
                <c:pt idx="129">
                  <c:v>47733</c:v>
                </c:pt>
                <c:pt idx="130">
                  <c:v>47734</c:v>
                </c:pt>
                <c:pt idx="131">
                  <c:v>47735</c:v>
                </c:pt>
                <c:pt idx="132">
                  <c:v>47736</c:v>
                </c:pt>
                <c:pt idx="133">
                  <c:v>47737</c:v>
                </c:pt>
                <c:pt idx="134">
                  <c:v>47738</c:v>
                </c:pt>
                <c:pt idx="135">
                  <c:v>47739</c:v>
                </c:pt>
                <c:pt idx="136">
                  <c:v>47740</c:v>
                </c:pt>
                <c:pt idx="137">
                  <c:v>47741</c:v>
                </c:pt>
                <c:pt idx="138">
                  <c:v>47742</c:v>
                </c:pt>
                <c:pt idx="139">
                  <c:v>47743</c:v>
                </c:pt>
                <c:pt idx="140">
                  <c:v>47744</c:v>
                </c:pt>
                <c:pt idx="141">
                  <c:v>47745</c:v>
                </c:pt>
                <c:pt idx="142">
                  <c:v>47746</c:v>
                </c:pt>
                <c:pt idx="143">
                  <c:v>47747</c:v>
                </c:pt>
                <c:pt idx="144">
                  <c:v>47748</c:v>
                </c:pt>
                <c:pt idx="145">
                  <c:v>47749</c:v>
                </c:pt>
                <c:pt idx="146">
                  <c:v>47750</c:v>
                </c:pt>
                <c:pt idx="147">
                  <c:v>47751</c:v>
                </c:pt>
                <c:pt idx="148">
                  <c:v>47752</c:v>
                </c:pt>
                <c:pt idx="149">
                  <c:v>47753</c:v>
                </c:pt>
                <c:pt idx="150">
                  <c:v>47754</c:v>
                </c:pt>
                <c:pt idx="151">
                  <c:v>47755</c:v>
                </c:pt>
                <c:pt idx="152">
                  <c:v>47756</c:v>
                </c:pt>
                <c:pt idx="153">
                  <c:v>47757</c:v>
                </c:pt>
                <c:pt idx="154">
                  <c:v>47758</c:v>
                </c:pt>
                <c:pt idx="155">
                  <c:v>47759</c:v>
                </c:pt>
                <c:pt idx="156">
                  <c:v>47760</c:v>
                </c:pt>
                <c:pt idx="157">
                  <c:v>47761</c:v>
                </c:pt>
                <c:pt idx="158">
                  <c:v>47762</c:v>
                </c:pt>
                <c:pt idx="159">
                  <c:v>47763</c:v>
                </c:pt>
                <c:pt idx="160">
                  <c:v>47764</c:v>
                </c:pt>
                <c:pt idx="161">
                  <c:v>47765</c:v>
                </c:pt>
                <c:pt idx="162">
                  <c:v>47766</c:v>
                </c:pt>
                <c:pt idx="163">
                  <c:v>47767</c:v>
                </c:pt>
              </c:numCache>
            </c:numRef>
          </c:xVal>
          <c:yVal>
            <c:numRef>
              <c:f>'2030'!$AG$15:$AG$178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FD7-4A82-9923-42FB87C1E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603594819187198E-2"/>
          <c:y val="0.8364114597382234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2022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'2022'!$C$15:$C$178</c:f>
              <c:numCache>
                <c:formatCode>mm/dd/yy;@</c:formatCode>
                <c:ptCount val="164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</c:numCache>
            </c:numRef>
          </c:xVal>
          <c:yVal>
            <c:numRef>
              <c:f>'2022'!$J$15:$J$178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CC-4595-8794-1FACA881B941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'2022'!$C$15:$C$178</c:f>
              <c:numCache>
                <c:formatCode>mm/dd/yy;@</c:formatCode>
                <c:ptCount val="164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</c:numCache>
            </c:numRef>
          </c:xVal>
          <c:yVal>
            <c:numRef>
              <c:f>'2022'!$AH$15:$AH$178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CC-4595-8794-1FACA881B941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'2022'!$C$15:$C$178</c:f>
              <c:numCache>
                <c:formatCode>mm/dd/yy;@</c:formatCode>
                <c:ptCount val="164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</c:numCache>
            </c:numRef>
          </c:xVal>
          <c:yVal>
            <c:numRef>
              <c:f>'2022'!$AJ$15:$AJ$178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CC-4595-8794-1FACA881B941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'2022'!$C$15:$C$178</c:f>
              <c:numCache>
                <c:formatCode>mm/dd/yy;@</c:formatCode>
                <c:ptCount val="164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</c:numCache>
            </c:numRef>
          </c:xVal>
          <c:yVal>
            <c:numRef>
              <c:f>'2022'!$AI$15:$AI$178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FCC-4595-8794-1FACA881B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'2022'!$C$15:$C$178</c:f>
              <c:numCache>
                <c:formatCode>mm/dd/yy;@</c:formatCode>
                <c:ptCount val="164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44730</c:v>
                </c:pt>
                <c:pt idx="49">
                  <c:v>44731</c:v>
                </c:pt>
                <c:pt idx="50">
                  <c:v>44732</c:v>
                </c:pt>
                <c:pt idx="51">
                  <c:v>44733</c:v>
                </c:pt>
                <c:pt idx="52">
                  <c:v>44734</c:v>
                </c:pt>
                <c:pt idx="53">
                  <c:v>44735</c:v>
                </c:pt>
                <c:pt idx="54">
                  <c:v>44736</c:v>
                </c:pt>
                <c:pt idx="55">
                  <c:v>44737</c:v>
                </c:pt>
                <c:pt idx="56">
                  <c:v>44738</c:v>
                </c:pt>
                <c:pt idx="57">
                  <c:v>44739</c:v>
                </c:pt>
                <c:pt idx="58">
                  <c:v>44740</c:v>
                </c:pt>
                <c:pt idx="59">
                  <c:v>44741</c:v>
                </c:pt>
                <c:pt idx="60">
                  <c:v>44742</c:v>
                </c:pt>
                <c:pt idx="61">
                  <c:v>44743</c:v>
                </c:pt>
                <c:pt idx="62">
                  <c:v>44744</c:v>
                </c:pt>
                <c:pt idx="63">
                  <c:v>44745</c:v>
                </c:pt>
                <c:pt idx="64">
                  <c:v>44746</c:v>
                </c:pt>
                <c:pt idx="65">
                  <c:v>44747</c:v>
                </c:pt>
                <c:pt idx="66">
                  <c:v>44748</c:v>
                </c:pt>
                <c:pt idx="67">
                  <c:v>44749</c:v>
                </c:pt>
                <c:pt idx="68">
                  <c:v>44750</c:v>
                </c:pt>
                <c:pt idx="69">
                  <c:v>44751</c:v>
                </c:pt>
                <c:pt idx="70">
                  <c:v>44752</c:v>
                </c:pt>
                <c:pt idx="71">
                  <c:v>44753</c:v>
                </c:pt>
                <c:pt idx="72">
                  <c:v>44754</c:v>
                </c:pt>
                <c:pt idx="73">
                  <c:v>44755</c:v>
                </c:pt>
                <c:pt idx="74">
                  <c:v>44756</c:v>
                </c:pt>
                <c:pt idx="75">
                  <c:v>44757</c:v>
                </c:pt>
                <c:pt idx="76">
                  <c:v>44758</c:v>
                </c:pt>
                <c:pt idx="77">
                  <c:v>44759</c:v>
                </c:pt>
                <c:pt idx="78">
                  <c:v>44760</c:v>
                </c:pt>
                <c:pt idx="79">
                  <c:v>44761</c:v>
                </c:pt>
                <c:pt idx="80">
                  <c:v>44762</c:v>
                </c:pt>
                <c:pt idx="81">
                  <c:v>44763</c:v>
                </c:pt>
                <c:pt idx="82">
                  <c:v>44764</c:v>
                </c:pt>
                <c:pt idx="83">
                  <c:v>44765</c:v>
                </c:pt>
                <c:pt idx="84">
                  <c:v>44766</c:v>
                </c:pt>
                <c:pt idx="85">
                  <c:v>44767</c:v>
                </c:pt>
                <c:pt idx="86">
                  <c:v>44768</c:v>
                </c:pt>
                <c:pt idx="87">
                  <c:v>44769</c:v>
                </c:pt>
                <c:pt idx="88">
                  <c:v>44770</c:v>
                </c:pt>
                <c:pt idx="89">
                  <c:v>44771</c:v>
                </c:pt>
                <c:pt idx="90">
                  <c:v>44772</c:v>
                </c:pt>
                <c:pt idx="91">
                  <c:v>44773</c:v>
                </c:pt>
                <c:pt idx="92">
                  <c:v>44774</c:v>
                </c:pt>
                <c:pt idx="93">
                  <c:v>44775</c:v>
                </c:pt>
                <c:pt idx="94">
                  <c:v>44776</c:v>
                </c:pt>
                <c:pt idx="95">
                  <c:v>44777</c:v>
                </c:pt>
                <c:pt idx="96">
                  <c:v>44778</c:v>
                </c:pt>
                <c:pt idx="97">
                  <c:v>44779</c:v>
                </c:pt>
                <c:pt idx="98">
                  <c:v>44780</c:v>
                </c:pt>
                <c:pt idx="99">
                  <c:v>44781</c:v>
                </c:pt>
                <c:pt idx="100">
                  <c:v>44782</c:v>
                </c:pt>
                <c:pt idx="101">
                  <c:v>44783</c:v>
                </c:pt>
                <c:pt idx="102">
                  <c:v>44784</c:v>
                </c:pt>
                <c:pt idx="103">
                  <c:v>44785</c:v>
                </c:pt>
                <c:pt idx="104">
                  <c:v>44786</c:v>
                </c:pt>
                <c:pt idx="105">
                  <c:v>44787</c:v>
                </c:pt>
                <c:pt idx="106">
                  <c:v>44788</c:v>
                </c:pt>
                <c:pt idx="107">
                  <c:v>44789</c:v>
                </c:pt>
                <c:pt idx="108">
                  <c:v>44790</c:v>
                </c:pt>
                <c:pt idx="109">
                  <c:v>44791</c:v>
                </c:pt>
                <c:pt idx="110">
                  <c:v>44792</c:v>
                </c:pt>
                <c:pt idx="111">
                  <c:v>44793</c:v>
                </c:pt>
                <c:pt idx="112">
                  <c:v>44794</c:v>
                </c:pt>
                <c:pt idx="113">
                  <c:v>44795</c:v>
                </c:pt>
                <c:pt idx="114">
                  <c:v>44796</c:v>
                </c:pt>
                <c:pt idx="115">
                  <c:v>44797</c:v>
                </c:pt>
                <c:pt idx="116">
                  <c:v>44798</c:v>
                </c:pt>
                <c:pt idx="117">
                  <c:v>44799</c:v>
                </c:pt>
                <c:pt idx="118">
                  <c:v>44800</c:v>
                </c:pt>
                <c:pt idx="119">
                  <c:v>44801</c:v>
                </c:pt>
                <c:pt idx="120">
                  <c:v>44802</c:v>
                </c:pt>
                <c:pt idx="121">
                  <c:v>44803</c:v>
                </c:pt>
                <c:pt idx="122">
                  <c:v>44804</c:v>
                </c:pt>
                <c:pt idx="123">
                  <c:v>44805</c:v>
                </c:pt>
                <c:pt idx="124">
                  <c:v>44806</c:v>
                </c:pt>
                <c:pt idx="125">
                  <c:v>44807</c:v>
                </c:pt>
                <c:pt idx="126">
                  <c:v>44808</c:v>
                </c:pt>
                <c:pt idx="127">
                  <c:v>44809</c:v>
                </c:pt>
                <c:pt idx="128">
                  <c:v>44810</c:v>
                </c:pt>
                <c:pt idx="129">
                  <c:v>44811</c:v>
                </c:pt>
                <c:pt idx="130">
                  <c:v>44812</c:v>
                </c:pt>
                <c:pt idx="131">
                  <c:v>44813</c:v>
                </c:pt>
                <c:pt idx="132">
                  <c:v>44814</c:v>
                </c:pt>
                <c:pt idx="133">
                  <c:v>44815</c:v>
                </c:pt>
                <c:pt idx="134">
                  <c:v>44816</c:v>
                </c:pt>
                <c:pt idx="135">
                  <c:v>44817</c:v>
                </c:pt>
                <c:pt idx="136">
                  <c:v>44818</c:v>
                </c:pt>
                <c:pt idx="137">
                  <c:v>44819</c:v>
                </c:pt>
                <c:pt idx="138">
                  <c:v>44820</c:v>
                </c:pt>
                <c:pt idx="139">
                  <c:v>44821</c:v>
                </c:pt>
                <c:pt idx="140">
                  <c:v>44822</c:v>
                </c:pt>
                <c:pt idx="141">
                  <c:v>44823</c:v>
                </c:pt>
                <c:pt idx="142">
                  <c:v>44824</c:v>
                </c:pt>
                <c:pt idx="143">
                  <c:v>44825</c:v>
                </c:pt>
                <c:pt idx="144">
                  <c:v>44826</c:v>
                </c:pt>
                <c:pt idx="145">
                  <c:v>44827</c:v>
                </c:pt>
                <c:pt idx="146">
                  <c:v>44828</c:v>
                </c:pt>
                <c:pt idx="147">
                  <c:v>44829</c:v>
                </c:pt>
                <c:pt idx="148">
                  <c:v>44830</c:v>
                </c:pt>
                <c:pt idx="149">
                  <c:v>44831</c:v>
                </c:pt>
                <c:pt idx="150">
                  <c:v>44832</c:v>
                </c:pt>
                <c:pt idx="151">
                  <c:v>44833</c:v>
                </c:pt>
                <c:pt idx="152">
                  <c:v>44834</c:v>
                </c:pt>
                <c:pt idx="153">
                  <c:v>44835</c:v>
                </c:pt>
                <c:pt idx="154">
                  <c:v>44836</c:v>
                </c:pt>
                <c:pt idx="155">
                  <c:v>44837</c:v>
                </c:pt>
                <c:pt idx="156">
                  <c:v>44838</c:v>
                </c:pt>
                <c:pt idx="157">
                  <c:v>44839</c:v>
                </c:pt>
                <c:pt idx="158">
                  <c:v>44840</c:v>
                </c:pt>
                <c:pt idx="159">
                  <c:v>44841</c:v>
                </c:pt>
                <c:pt idx="160">
                  <c:v>44842</c:v>
                </c:pt>
                <c:pt idx="161">
                  <c:v>44843</c:v>
                </c:pt>
                <c:pt idx="162">
                  <c:v>44844</c:v>
                </c:pt>
                <c:pt idx="163">
                  <c:v>44845</c:v>
                </c:pt>
              </c:numCache>
            </c:numRef>
          </c:xVal>
          <c:yVal>
            <c:numRef>
              <c:f>'2022'!$AG$15:$AG$178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FCC-4595-8794-1FACA881B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603594819187198E-2"/>
          <c:y val="0.8364114597382234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2023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'2023'!$C$15:$C$178</c:f>
              <c:numCache>
                <c:formatCode>mm/dd/yy;@</c:formatCode>
                <c:ptCount val="164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  <c:pt idx="31">
                  <c:v>45078</c:v>
                </c:pt>
                <c:pt idx="32">
                  <c:v>45079</c:v>
                </c:pt>
                <c:pt idx="33">
                  <c:v>45080</c:v>
                </c:pt>
                <c:pt idx="34">
                  <c:v>45081</c:v>
                </c:pt>
                <c:pt idx="35">
                  <c:v>45082</c:v>
                </c:pt>
                <c:pt idx="36">
                  <c:v>45083</c:v>
                </c:pt>
                <c:pt idx="37">
                  <c:v>45084</c:v>
                </c:pt>
                <c:pt idx="38">
                  <c:v>45085</c:v>
                </c:pt>
                <c:pt idx="39">
                  <c:v>45086</c:v>
                </c:pt>
                <c:pt idx="40">
                  <c:v>45087</c:v>
                </c:pt>
                <c:pt idx="41">
                  <c:v>45088</c:v>
                </c:pt>
                <c:pt idx="42">
                  <c:v>45089</c:v>
                </c:pt>
                <c:pt idx="43">
                  <c:v>45090</c:v>
                </c:pt>
                <c:pt idx="44">
                  <c:v>45091</c:v>
                </c:pt>
                <c:pt idx="45">
                  <c:v>45092</c:v>
                </c:pt>
                <c:pt idx="46">
                  <c:v>45093</c:v>
                </c:pt>
                <c:pt idx="47">
                  <c:v>45094</c:v>
                </c:pt>
                <c:pt idx="48">
                  <c:v>45095</c:v>
                </c:pt>
                <c:pt idx="49">
                  <c:v>45096</c:v>
                </c:pt>
                <c:pt idx="50">
                  <c:v>45097</c:v>
                </c:pt>
                <c:pt idx="51">
                  <c:v>45098</c:v>
                </c:pt>
                <c:pt idx="52">
                  <c:v>45099</c:v>
                </c:pt>
                <c:pt idx="53">
                  <c:v>45100</c:v>
                </c:pt>
                <c:pt idx="54">
                  <c:v>45101</c:v>
                </c:pt>
                <c:pt idx="55">
                  <c:v>45102</c:v>
                </c:pt>
                <c:pt idx="56">
                  <c:v>45103</c:v>
                </c:pt>
                <c:pt idx="57">
                  <c:v>45104</c:v>
                </c:pt>
                <c:pt idx="58">
                  <c:v>45105</c:v>
                </c:pt>
                <c:pt idx="59">
                  <c:v>45106</c:v>
                </c:pt>
                <c:pt idx="60">
                  <c:v>45107</c:v>
                </c:pt>
                <c:pt idx="61">
                  <c:v>45108</c:v>
                </c:pt>
                <c:pt idx="62">
                  <c:v>45109</c:v>
                </c:pt>
                <c:pt idx="63">
                  <c:v>45110</c:v>
                </c:pt>
                <c:pt idx="64">
                  <c:v>45111</c:v>
                </c:pt>
                <c:pt idx="65">
                  <c:v>45112</c:v>
                </c:pt>
                <c:pt idx="66">
                  <c:v>45113</c:v>
                </c:pt>
                <c:pt idx="67">
                  <c:v>45114</c:v>
                </c:pt>
                <c:pt idx="68">
                  <c:v>45115</c:v>
                </c:pt>
                <c:pt idx="69">
                  <c:v>45116</c:v>
                </c:pt>
                <c:pt idx="70">
                  <c:v>45117</c:v>
                </c:pt>
                <c:pt idx="71">
                  <c:v>45118</c:v>
                </c:pt>
                <c:pt idx="72">
                  <c:v>45119</c:v>
                </c:pt>
                <c:pt idx="73">
                  <c:v>45120</c:v>
                </c:pt>
                <c:pt idx="74">
                  <c:v>45121</c:v>
                </c:pt>
                <c:pt idx="75">
                  <c:v>45122</c:v>
                </c:pt>
                <c:pt idx="76">
                  <c:v>45123</c:v>
                </c:pt>
                <c:pt idx="77">
                  <c:v>45124</c:v>
                </c:pt>
                <c:pt idx="78">
                  <c:v>45125</c:v>
                </c:pt>
                <c:pt idx="79">
                  <c:v>45126</c:v>
                </c:pt>
                <c:pt idx="80">
                  <c:v>45127</c:v>
                </c:pt>
                <c:pt idx="81">
                  <c:v>45128</c:v>
                </c:pt>
                <c:pt idx="82">
                  <c:v>45129</c:v>
                </c:pt>
                <c:pt idx="83">
                  <c:v>45130</c:v>
                </c:pt>
                <c:pt idx="84">
                  <c:v>45131</c:v>
                </c:pt>
                <c:pt idx="85">
                  <c:v>45132</c:v>
                </c:pt>
                <c:pt idx="86">
                  <c:v>45133</c:v>
                </c:pt>
                <c:pt idx="87">
                  <c:v>45134</c:v>
                </c:pt>
                <c:pt idx="88">
                  <c:v>45135</c:v>
                </c:pt>
                <c:pt idx="89">
                  <c:v>45136</c:v>
                </c:pt>
                <c:pt idx="90">
                  <c:v>45137</c:v>
                </c:pt>
                <c:pt idx="91">
                  <c:v>45138</c:v>
                </c:pt>
                <c:pt idx="92">
                  <c:v>45139</c:v>
                </c:pt>
                <c:pt idx="93">
                  <c:v>45140</c:v>
                </c:pt>
                <c:pt idx="94">
                  <c:v>45141</c:v>
                </c:pt>
                <c:pt idx="95">
                  <c:v>45142</c:v>
                </c:pt>
                <c:pt idx="96">
                  <c:v>45143</c:v>
                </c:pt>
                <c:pt idx="97">
                  <c:v>45144</c:v>
                </c:pt>
                <c:pt idx="98">
                  <c:v>45145</c:v>
                </c:pt>
                <c:pt idx="99">
                  <c:v>45146</c:v>
                </c:pt>
                <c:pt idx="100">
                  <c:v>45147</c:v>
                </c:pt>
                <c:pt idx="101">
                  <c:v>45148</c:v>
                </c:pt>
                <c:pt idx="102">
                  <c:v>45149</c:v>
                </c:pt>
                <c:pt idx="103">
                  <c:v>45150</c:v>
                </c:pt>
                <c:pt idx="104">
                  <c:v>45151</c:v>
                </c:pt>
                <c:pt idx="105">
                  <c:v>45152</c:v>
                </c:pt>
                <c:pt idx="106">
                  <c:v>45153</c:v>
                </c:pt>
                <c:pt idx="107">
                  <c:v>45154</c:v>
                </c:pt>
                <c:pt idx="108">
                  <c:v>45155</c:v>
                </c:pt>
                <c:pt idx="109">
                  <c:v>45156</c:v>
                </c:pt>
                <c:pt idx="110">
                  <c:v>45157</c:v>
                </c:pt>
                <c:pt idx="111">
                  <c:v>45158</c:v>
                </c:pt>
                <c:pt idx="112">
                  <c:v>45159</c:v>
                </c:pt>
                <c:pt idx="113">
                  <c:v>45160</c:v>
                </c:pt>
                <c:pt idx="114">
                  <c:v>45161</c:v>
                </c:pt>
                <c:pt idx="115">
                  <c:v>45162</c:v>
                </c:pt>
                <c:pt idx="116">
                  <c:v>45163</c:v>
                </c:pt>
                <c:pt idx="117">
                  <c:v>45164</c:v>
                </c:pt>
                <c:pt idx="118">
                  <c:v>45165</c:v>
                </c:pt>
                <c:pt idx="119">
                  <c:v>45166</c:v>
                </c:pt>
                <c:pt idx="120">
                  <c:v>45167</c:v>
                </c:pt>
                <c:pt idx="121">
                  <c:v>45168</c:v>
                </c:pt>
                <c:pt idx="122">
                  <c:v>45169</c:v>
                </c:pt>
                <c:pt idx="123">
                  <c:v>45170</c:v>
                </c:pt>
                <c:pt idx="124">
                  <c:v>45171</c:v>
                </c:pt>
                <c:pt idx="125">
                  <c:v>45172</c:v>
                </c:pt>
                <c:pt idx="126">
                  <c:v>45173</c:v>
                </c:pt>
                <c:pt idx="127">
                  <c:v>45174</c:v>
                </c:pt>
                <c:pt idx="128">
                  <c:v>45175</c:v>
                </c:pt>
                <c:pt idx="129">
                  <c:v>45176</c:v>
                </c:pt>
                <c:pt idx="130">
                  <c:v>45177</c:v>
                </c:pt>
                <c:pt idx="131">
                  <c:v>45178</c:v>
                </c:pt>
                <c:pt idx="132">
                  <c:v>45179</c:v>
                </c:pt>
                <c:pt idx="133">
                  <c:v>45180</c:v>
                </c:pt>
                <c:pt idx="134">
                  <c:v>45181</c:v>
                </c:pt>
                <c:pt idx="135">
                  <c:v>45182</c:v>
                </c:pt>
                <c:pt idx="136">
                  <c:v>45183</c:v>
                </c:pt>
                <c:pt idx="137">
                  <c:v>45184</c:v>
                </c:pt>
                <c:pt idx="138">
                  <c:v>45185</c:v>
                </c:pt>
                <c:pt idx="139">
                  <c:v>45186</c:v>
                </c:pt>
                <c:pt idx="140">
                  <c:v>45187</c:v>
                </c:pt>
                <c:pt idx="141">
                  <c:v>45188</c:v>
                </c:pt>
                <c:pt idx="142">
                  <c:v>45189</c:v>
                </c:pt>
                <c:pt idx="143">
                  <c:v>45190</c:v>
                </c:pt>
                <c:pt idx="144">
                  <c:v>45191</c:v>
                </c:pt>
                <c:pt idx="145">
                  <c:v>45192</c:v>
                </c:pt>
                <c:pt idx="146">
                  <c:v>45193</c:v>
                </c:pt>
                <c:pt idx="147">
                  <c:v>45194</c:v>
                </c:pt>
                <c:pt idx="148">
                  <c:v>45195</c:v>
                </c:pt>
                <c:pt idx="149">
                  <c:v>45196</c:v>
                </c:pt>
                <c:pt idx="150">
                  <c:v>45197</c:v>
                </c:pt>
                <c:pt idx="151">
                  <c:v>45198</c:v>
                </c:pt>
                <c:pt idx="152">
                  <c:v>45199</c:v>
                </c:pt>
                <c:pt idx="153">
                  <c:v>45200</c:v>
                </c:pt>
                <c:pt idx="154">
                  <c:v>45201</c:v>
                </c:pt>
                <c:pt idx="155">
                  <c:v>45202</c:v>
                </c:pt>
                <c:pt idx="156">
                  <c:v>45203</c:v>
                </c:pt>
                <c:pt idx="157">
                  <c:v>45204</c:v>
                </c:pt>
                <c:pt idx="158">
                  <c:v>45205</c:v>
                </c:pt>
                <c:pt idx="159">
                  <c:v>45206</c:v>
                </c:pt>
                <c:pt idx="160">
                  <c:v>45207</c:v>
                </c:pt>
                <c:pt idx="161">
                  <c:v>45208</c:v>
                </c:pt>
                <c:pt idx="162">
                  <c:v>45209</c:v>
                </c:pt>
                <c:pt idx="163">
                  <c:v>45210</c:v>
                </c:pt>
              </c:numCache>
            </c:numRef>
          </c:xVal>
          <c:yVal>
            <c:numRef>
              <c:f>'2023'!$J$15:$J$178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F3-46CC-8E79-9BD22E104605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'2023'!$C$15:$C$178</c:f>
              <c:numCache>
                <c:formatCode>mm/dd/yy;@</c:formatCode>
                <c:ptCount val="164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  <c:pt idx="31">
                  <c:v>45078</c:v>
                </c:pt>
                <c:pt idx="32">
                  <c:v>45079</c:v>
                </c:pt>
                <c:pt idx="33">
                  <c:v>45080</c:v>
                </c:pt>
                <c:pt idx="34">
                  <c:v>45081</c:v>
                </c:pt>
                <c:pt idx="35">
                  <c:v>45082</c:v>
                </c:pt>
                <c:pt idx="36">
                  <c:v>45083</c:v>
                </c:pt>
                <c:pt idx="37">
                  <c:v>45084</c:v>
                </c:pt>
                <c:pt idx="38">
                  <c:v>45085</c:v>
                </c:pt>
                <c:pt idx="39">
                  <c:v>45086</c:v>
                </c:pt>
                <c:pt idx="40">
                  <c:v>45087</c:v>
                </c:pt>
                <c:pt idx="41">
                  <c:v>45088</c:v>
                </c:pt>
                <c:pt idx="42">
                  <c:v>45089</c:v>
                </c:pt>
                <c:pt idx="43">
                  <c:v>45090</c:v>
                </c:pt>
                <c:pt idx="44">
                  <c:v>45091</c:v>
                </c:pt>
                <c:pt idx="45">
                  <c:v>45092</c:v>
                </c:pt>
                <c:pt idx="46">
                  <c:v>45093</c:v>
                </c:pt>
                <c:pt idx="47">
                  <c:v>45094</c:v>
                </c:pt>
                <c:pt idx="48">
                  <c:v>45095</c:v>
                </c:pt>
                <c:pt idx="49">
                  <c:v>45096</c:v>
                </c:pt>
                <c:pt idx="50">
                  <c:v>45097</c:v>
                </c:pt>
                <c:pt idx="51">
                  <c:v>45098</c:v>
                </c:pt>
                <c:pt idx="52">
                  <c:v>45099</c:v>
                </c:pt>
                <c:pt idx="53">
                  <c:v>45100</c:v>
                </c:pt>
                <c:pt idx="54">
                  <c:v>45101</c:v>
                </c:pt>
                <c:pt idx="55">
                  <c:v>45102</c:v>
                </c:pt>
                <c:pt idx="56">
                  <c:v>45103</c:v>
                </c:pt>
                <c:pt idx="57">
                  <c:v>45104</c:v>
                </c:pt>
                <c:pt idx="58">
                  <c:v>45105</c:v>
                </c:pt>
                <c:pt idx="59">
                  <c:v>45106</c:v>
                </c:pt>
                <c:pt idx="60">
                  <c:v>45107</c:v>
                </c:pt>
                <c:pt idx="61">
                  <c:v>45108</c:v>
                </c:pt>
                <c:pt idx="62">
                  <c:v>45109</c:v>
                </c:pt>
                <c:pt idx="63">
                  <c:v>45110</c:v>
                </c:pt>
                <c:pt idx="64">
                  <c:v>45111</c:v>
                </c:pt>
                <c:pt idx="65">
                  <c:v>45112</c:v>
                </c:pt>
                <c:pt idx="66">
                  <c:v>45113</c:v>
                </c:pt>
                <c:pt idx="67">
                  <c:v>45114</c:v>
                </c:pt>
                <c:pt idx="68">
                  <c:v>45115</c:v>
                </c:pt>
                <c:pt idx="69">
                  <c:v>45116</c:v>
                </c:pt>
                <c:pt idx="70">
                  <c:v>45117</c:v>
                </c:pt>
                <c:pt idx="71">
                  <c:v>45118</c:v>
                </c:pt>
                <c:pt idx="72">
                  <c:v>45119</c:v>
                </c:pt>
                <c:pt idx="73">
                  <c:v>45120</c:v>
                </c:pt>
                <c:pt idx="74">
                  <c:v>45121</c:v>
                </c:pt>
                <c:pt idx="75">
                  <c:v>45122</c:v>
                </c:pt>
                <c:pt idx="76">
                  <c:v>45123</c:v>
                </c:pt>
                <c:pt idx="77">
                  <c:v>45124</c:v>
                </c:pt>
                <c:pt idx="78">
                  <c:v>45125</c:v>
                </c:pt>
                <c:pt idx="79">
                  <c:v>45126</c:v>
                </c:pt>
                <c:pt idx="80">
                  <c:v>45127</c:v>
                </c:pt>
                <c:pt idx="81">
                  <c:v>45128</c:v>
                </c:pt>
                <c:pt idx="82">
                  <c:v>45129</c:v>
                </c:pt>
                <c:pt idx="83">
                  <c:v>45130</c:v>
                </c:pt>
                <c:pt idx="84">
                  <c:v>45131</c:v>
                </c:pt>
                <c:pt idx="85">
                  <c:v>45132</c:v>
                </c:pt>
                <c:pt idx="86">
                  <c:v>45133</c:v>
                </c:pt>
                <c:pt idx="87">
                  <c:v>45134</c:v>
                </c:pt>
                <c:pt idx="88">
                  <c:v>45135</c:v>
                </c:pt>
                <c:pt idx="89">
                  <c:v>45136</c:v>
                </c:pt>
                <c:pt idx="90">
                  <c:v>45137</c:v>
                </c:pt>
                <c:pt idx="91">
                  <c:v>45138</c:v>
                </c:pt>
                <c:pt idx="92">
                  <c:v>45139</c:v>
                </c:pt>
                <c:pt idx="93">
                  <c:v>45140</c:v>
                </c:pt>
                <c:pt idx="94">
                  <c:v>45141</c:v>
                </c:pt>
                <c:pt idx="95">
                  <c:v>45142</c:v>
                </c:pt>
                <c:pt idx="96">
                  <c:v>45143</c:v>
                </c:pt>
                <c:pt idx="97">
                  <c:v>45144</c:v>
                </c:pt>
                <c:pt idx="98">
                  <c:v>45145</c:v>
                </c:pt>
                <c:pt idx="99">
                  <c:v>45146</c:v>
                </c:pt>
                <c:pt idx="100">
                  <c:v>45147</c:v>
                </c:pt>
                <c:pt idx="101">
                  <c:v>45148</c:v>
                </c:pt>
                <c:pt idx="102">
                  <c:v>45149</c:v>
                </c:pt>
                <c:pt idx="103">
                  <c:v>45150</c:v>
                </c:pt>
                <c:pt idx="104">
                  <c:v>45151</c:v>
                </c:pt>
                <c:pt idx="105">
                  <c:v>45152</c:v>
                </c:pt>
                <c:pt idx="106">
                  <c:v>45153</c:v>
                </c:pt>
                <c:pt idx="107">
                  <c:v>45154</c:v>
                </c:pt>
                <c:pt idx="108">
                  <c:v>45155</c:v>
                </c:pt>
                <c:pt idx="109">
                  <c:v>45156</c:v>
                </c:pt>
                <c:pt idx="110">
                  <c:v>45157</c:v>
                </c:pt>
                <c:pt idx="111">
                  <c:v>45158</c:v>
                </c:pt>
                <c:pt idx="112">
                  <c:v>45159</c:v>
                </c:pt>
                <c:pt idx="113">
                  <c:v>45160</c:v>
                </c:pt>
                <c:pt idx="114">
                  <c:v>45161</c:v>
                </c:pt>
                <c:pt idx="115">
                  <c:v>45162</c:v>
                </c:pt>
                <c:pt idx="116">
                  <c:v>45163</c:v>
                </c:pt>
                <c:pt idx="117">
                  <c:v>45164</c:v>
                </c:pt>
                <c:pt idx="118">
                  <c:v>45165</c:v>
                </c:pt>
                <c:pt idx="119">
                  <c:v>45166</c:v>
                </c:pt>
                <c:pt idx="120">
                  <c:v>45167</c:v>
                </c:pt>
                <c:pt idx="121">
                  <c:v>45168</c:v>
                </c:pt>
                <c:pt idx="122">
                  <c:v>45169</c:v>
                </c:pt>
                <c:pt idx="123">
                  <c:v>45170</c:v>
                </c:pt>
                <c:pt idx="124">
                  <c:v>45171</c:v>
                </c:pt>
                <c:pt idx="125">
                  <c:v>45172</c:v>
                </c:pt>
                <c:pt idx="126">
                  <c:v>45173</c:v>
                </c:pt>
                <c:pt idx="127">
                  <c:v>45174</c:v>
                </c:pt>
                <c:pt idx="128">
                  <c:v>45175</c:v>
                </c:pt>
                <c:pt idx="129">
                  <c:v>45176</c:v>
                </c:pt>
                <c:pt idx="130">
                  <c:v>45177</c:v>
                </c:pt>
                <c:pt idx="131">
                  <c:v>45178</c:v>
                </c:pt>
                <c:pt idx="132">
                  <c:v>45179</c:v>
                </c:pt>
                <c:pt idx="133">
                  <c:v>45180</c:v>
                </c:pt>
                <c:pt idx="134">
                  <c:v>45181</c:v>
                </c:pt>
                <c:pt idx="135">
                  <c:v>45182</c:v>
                </c:pt>
                <c:pt idx="136">
                  <c:v>45183</c:v>
                </c:pt>
                <c:pt idx="137">
                  <c:v>45184</c:v>
                </c:pt>
                <c:pt idx="138">
                  <c:v>45185</c:v>
                </c:pt>
                <c:pt idx="139">
                  <c:v>45186</c:v>
                </c:pt>
                <c:pt idx="140">
                  <c:v>45187</c:v>
                </c:pt>
                <c:pt idx="141">
                  <c:v>45188</c:v>
                </c:pt>
                <c:pt idx="142">
                  <c:v>45189</c:v>
                </c:pt>
                <c:pt idx="143">
                  <c:v>45190</c:v>
                </c:pt>
                <c:pt idx="144">
                  <c:v>45191</c:v>
                </c:pt>
                <c:pt idx="145">
                  <c:v>45192</c:v>
                </c:pt>
                <c:pt idx="146">
                  <c:v>45193</c:v>
                </c:pt>
                <c:pt idx="147">
                  <c:v>45194</c:v>
                </c:pt>
                <c:pt idx="148">
                  <c:v>45195</c:v>
                </c:pt>
                <c:pt idx="149">
                  <c:v>45196</c:v>
                </c:pt>
                <c:pt idx="150">
                  <c:v>45197</c:v>
                </c:pt>
                <c:pt idx="151">
                  <c:v>45198</c:v>
                </c:pt>
                <c:pt idx="152">
                  <c:v>45199</c:v>
                </c:pt>
                <c:pt idx="153">
                  <c:v>45200</c:v>
                </c:pt>
                <c:pt idx="154">
                  <c:v>45201</c:v>
                </c:pt>
                <c:pt idx="155">
                  <c:v>45202</c:v>
                </c:pt>
                <c:pt idx="156">
                  <c:v>45203</c:v>
                </c:pt>
                <c:pt idx="157">
                  <c:v>45204</c:v>
                </c:pt>
                <c:pt idx="158">
                  <c:v>45205</c:v>
                </c:pt>
                <c:pt idx="159">
                  <c:v>45206</c:v>
                </c:pt>
                <c:pt idx="160">
                  <c:v>45207</c:v>
                </c:pt>
                <c:pt idx="161">
                  <c:v>45208</c:v>
                </c:pt>
                <c:pt idx="162">
                  <c:v>45209</c:v>
                </c:pt>
                <c:pt idx="163">
                  <c:v>45210</c:v>
                </c:pt>
              </c:numCache>
            </c:numRef>
          </c:xVal>
          <c:yVal>
            <c:numRef>
              <c:f>'2023'!$AH$15:$AH$178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F3-46CC-8E79-9BD22E104605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'2023'!$C$15:$C$178</c:f>
              <c:numCache>
                <c:formatCode>mm/dd/yy;@</c:formatCode>
                <c:ptCount val="164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  <c:pt idx="31">
                  <c:v>45078</c:v>
                </c:pt>
                <c:pt idx="32">
                  <c:v>45079</c:v>
                </c:pt>
                <c:pt idx="33">
                  <c:v>45080</c:v>
                </c:pt>
                <c:pt idx="34">
                  <c:v>45081</c:v>
                </c:pt>
                <c:pt idx="35">
                  <c:v>45082</c:v>
                </c:pt>
                <c:pt idx="36">
                  <c:v>45083</c:v>
                </c:pt>
                <c:pt idx="37">
                  <c:v>45084</c:v>
                </c:pt>
                <c:pt idx="38">
                  <c:v>45085</c:v>
                </c:pt>
                <c:pt idx="39">
                  <c:v>45086</c:v>
                </c:pt>
                <c:pt idx="40">
                  <c:v>45087</c:v>
                </c:pt>
                <c:pt idx="41">
                  <c:v>45088</c:v>
                </c:pt>
                <c:pt idx="42">
                  <c:v>45089</c:v>
                </c:pt>
                <c:pt idx="43">
                  <c:v>45090</c:v>
                </c:pt>
                <c:pt idx="44">
                  <c:v>45091</c:v>
                </c:pt>
                <c:pt idx="45">
                  <c:v>45092</c:v>
                </c:pt>
                <c:pt idx="46">
                  <c:v>45093</c:v>
                </c:pt>
                <c:pt idx="47">
                  <c:v>45094</c:v>
                </c:pt>
                <c:pt idx="48">
                  <c:v>45095</c:v>
                </c:pt>
                <c:pt idx="49">
                  <c:v>45096</c:v>
                </c:pt>
                <c:pt idx="50">
                  <c:v>45097</c:v>
                </c:pt>
                <c:pt idx="51">
                  <c:v>45098</c:v>
                </c:pt>
                <c:pt idx="52">
                  <c:v>45099</c:v>
                </c:pt>
                <c:pt idx="53">
                  <c:v>45100</c:v>
                </c:pt>
                <c:pt idx="54">
                  <c:v>45101</c:v>
                </c:pt>
                <c:pt idx="55">
                  <c:v>45102</c:v>
                </c:pt>
                <c:pt idx="56">
                  <c:v>45103</c:v>
                </c:pt>
                <c:pt idx="57">
                  <c:v>45104</c:v>
                </c:pt>
                <c:pt idx="58">
                  <c:v>45105</c:v>
                </c:pt>
                <c:pt idx="59">
                  <c:v>45106</c:v>
                </c:pt>
                <c:pt idx="60">
                  <c:v>45107</c:v>
                </c:pt>
                <c:pt idx="61">
                  <c:v>45108</c:v>
                </c:pt>
                <c:pt idx="62">
                  <c:v>45109</c:v>
                </c:pt>
                <c:pt idx="63">
                  <c:v>45110</c:v>
                </c:pt>
                <c:pt idx="64">
                  <c:v>45111</c:v>
                </c:pt>
                <c:pt idx="65">
                  <c:v>45112</c:v>
                </c:pt>
                <c:pt idx="66">
                  <c:v>45113</c:v>
                </c:pt>
                <c:pt idx="67">
                  <c:v>45114</c:v>
                </c:pt>
                <c:pt idx="68">
                  <c:v>45115</c:v>
                </c:pt>
                <c:pt idx="69">
                  <c:v>45116</c:v>
                </c:pt>
                <c:pt idx="70">
                  <c:v>45117</c:v>
                </c:pt>
                <c:pt idx="71">
                  <c:v>45118</c:v>
                </c:pt>
                <c:pt idx="72">
                  <c:v>45119</c:v>
                </c:pt>
                <c:pt idx="73">
                  <c:v>45120</c:v>
                </c:pt>
                <c:pt idx="74">
                  <c:v>45121</c:v>
                </c:pt>
                <c:pt idx="75">
                  <c:v>45122</c:v>
                </c:pt>
                <c:pt idx="76">
                  <c:v>45123</c:v>
                </c:pt>
                <c:pt idx="77">
                  <c:v>45124</c:v>
                </c:pt>
                <c:pt idx="78">
                  <c:v>45125</c:v>
                </c:pt>
                <c:pt idx="79">
                  <c:v>45126</c:v>
                </c:pt>
                <c:pt idx="80">
                  <c:v>45127</c:v>
                </c:pt>
                <c:pt idx="81">
                  <c:v>45128</c:v>
                </c:pt>
                <c:pt idx="82">
                  <c:v>45129</c:v>
                </c:pt>
                <c:pt idx="83">
                  <c:v>45130</c:v>
                </c:pt>
                <c:pt idx="84">
                  <c:v>45131</c:v>
                </c:pt>
                <c:pt idx="85">
                  <c:v>45132</c:v>
                </c:pt>
                <c:pt idx="86">
                  <c:v>45133</c:v>
                </c:pt>
                <c:pt idx="87">
                  <c:v>45134</c:v>
                </c:pt>
                <c:pt idx="88">
                  <c:v>45135</c:v>
                </c:pt>
                <c:pt idx="89">
                  <c:v>45136</c:v>
                </c:pt>
                <c:pt idx="90">
                  <c:v>45137</c:v>
                </c:pt>
                <c:pt idx="91">
                  <c:v>45138</c:v>
                </c:pt>
                <c:pt idx="92">
                  <c:v>45139</c:v>
                </c:pt>
                <c:pt idx="93">
                  <c:v>45140</c:v>
                </c:pt>
                <c:pt idx="94">
                  <c:v>45141</c:v>
                </c:pt>
                <c:pt idx="95">
                  <c:v>45142</c:v>
                </c:pt>
                <c:pt idx="96">
                  <c:v>45143</c:v>
                </c:pt>
                <c:pt idx="97">
                  <c:v>45144</c:v>
                </c:pt>
                <c:pt idx="98">
                  <c:v>45145</c:v>
                </c:pt>
                <c:pt idx="99">
                  <c:v>45146</c:v>
                </c:pt>
                <c:pt idx="100">
                  <c:v>45147</c:v>
                </c:pt>
                <c:pt idx="101">
                  <c:v>45148</c:v>
                </c:pt>
                <c:pt idx="102">
                  <c:v>45149</c:v>
                </c:pt>
                <c:pt idx="103">
                  <c:v>45150</c:v>
                </c:pt>
                <c:pt idx="104">
                  <c:v>45151</c:v>
                </c:pt>
                <c:pt idx="105">
                  <c:v>45152</c:v>
                </c:pt>
                <c:pt idx="106">
                  <c:v>45153</c:v>
                </c:pt>
                <c:pt idx="107">
                  <c:v>45154</c:v>
                </c:pt>
                <c:pt idx="108">
                  <c:v>45155</c:v>
                </c:pt>
                <c:pt idx="109">
                  <c:v>45156</c:v>
                </c:pt>
                <c:pt idx="110">
                  <c:v>45157</c:v>
                </c:pt>
                <c:pt idx="111">
                  <c:v>45158</c:v>
                </c:pt>
                <c:pt idx="112">
                  <c:v>45159</c:v>
                </c:pt>
                <c:pt idx="113">
                  <c:v>45160</c:v>
                </c:pt>
                <c:pt idx="114">
                  <c:v>45161</c:v>
                </c:pt>
                <c:pt idx="115">
                  <c:v>45162</c:v>
                </c:pt>
                <c:pt idx="116">
                  <c:v>45163</c:v>
                </c:pt>
                <c:pt idx="117">
                  <c:v>45164</c:v>
                </c:pt>
                <c:pt idx="118">
                  <c:v>45165</c:v>
                </c:pt>
                <c:pt idx="119">
                  <c:v>45166</c:v>
                </c:pt>
                <c:pt idx="120">
                  <c:v>45167</c:v>
                </c:pt>
                <c:pt idx="121">
                  <c:v>45168</c:v>
                </c:pt>
                <c:pt idx="122">
                  <c:v>45169</c:v>
                </c:pt>
                <c:pt idx="123">
                  <c:v>45170</c:v>
                </c:pt>
                <c:pt idx="124">
                  <c:v>45171</c:v>
                </c:pt>
                <c:pt idx="125">
                  <c:v>45172</c:v>
                </c:pt>
                <c:pt idx="126">
                  <c:v>45173</c:v>
                </c:pt>
                <c:pt idx="127">
                  <c:v>45174</c:v>
                </c:pt>
                <c:pt idx="128">
                  <c:v>45175</c:v>
                </c:pt>
                <c:pt idx="129">
                  <c:v>45176</c:v>
                </c:pt>
                <c:pt idx="130">
                  <c:v>45177</c:v>
                </c:pt>
                <c:pt idx="131">
                  <c:v>45178</c:v>
                </c:pt>
                <c:pt idx="132">
                  <c:v>45179</c:v>
                </c:pt>
                <c:pt idx="133">
                  <c:v>45180</c:v>
                </c:pt>
                <c:pt idx="134">
                  <c:v>45181</c:v>
                </c:pt>
                <c:pt idx="135">
                  <c:v>45182</c:v>
                </c:pt>
                <c:pt idx="136">
                  <c:v>45183</c:v>
                </c:pt>
                <c:pt idx="137">
                  <c:v>45184</c:v>
                </c:pt>
                <c:pt idx="138">
                  <c:v>45185</c:v>
                </c:pt>
                <c:pt idx="139">
                  <c:v>45186</c:v>
                </c:pt>
                <c:pt idx="140">
                  <c:v>45187</c:v>
                </c:pt>
                <c:pt idx="141">
                  <c:v>45188</c:v>
                </c:pt>
                <c:pt idx="142">
                  <c:v>45189</c:v>
                </c:pt>
                <c:pt idx="143">
                  <c:v>45190</c:v>
                </c:pt>
                <c:pt idx="144">
                  <c:v>45191</c:v>
                </c:pt>
                <c:pt idx="145">
                  <c:v>45192</c:v>
                </c:pt>
                <c:pt idx="146">
                  <c:v>45193</c:v>
                </c:pt>
                <c:pt idx="147">
                  <c:v>45194</c:v>
                </c:pt>
                <c:pt idx="148">
                  <c:v>45195</c:v>
                </c:pt>
                <c:pt idx="149">
                  <c:v>45196</c:v>
                </c:pt>
                <c:pt idx="150">
                  <c:v>45197</c:v>
                </c:pt>
                <c:pt idx="151">
                  <c:v>45198</c:v>
                </c:pt>
                <c:pt idx="152">
                  <c:v>45199</c:v>
                </c:pt>
                <c:pt idx="153">
                  <c:v>45200</c:v>
                </c:pt>
                <c:pt idx="154">
                  <c:v>45201</c:v>
                </c:pt>
                <c:pt idx="155">
                  <c:v>45202</c:v>
                </c:pt>
                <c:pt idx="156">
                  <c:v>45203</c:v>
                </c:pt>
                <c:pt idx="157">
                  <c:v>45204</c:v>
                </c:pt>
                <c:pt idx="158">
                  <c:v>45205</c:v>
                </c:pt>
                <c:pt idx="159">
                  <c:v>45206</c:v>
                </c:pt>
                <c:pt idx="160">
                  <c:v>45207</c:v>
                </c:pt>
                <c:pt idx="161">
                  <c:v>45208</c:v>
                </c:pt>
                <c:pt idx="162">
                  <c:v>45209</c:v>
                </c:pt>
                <c:pt idx="163">
                  <c:v>45210</c:v>
                </c:pt>
              </c:numCache>
            </c:numRef>
          </c:xVal>
          <c:yVal>
            <c:numRef>
              <c:f>'2023'!$AJ$15:$AJ$178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F3-46CC-8E79-9BD22E104605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'2023'!$C$15:$C$178</c:f>
              <c:numCache>
                <c:formatCode>mm/dd/yy;@</c:formatCode>
                <c:ptCount val="164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  <c:pt idx="31">
                  <c:v>45078</c:v>
                </c:pt>
                <c:pt idx="32">
                  <c:v>45079</c:v>
                </c:pt>
                <c:pt idx="33">
                  <c:v>45080</c:v>
                </c:pt>
                <c:pt idx="34">
                  <c:v>45081</c:v>
                </c:pt>
                <c:pt idx="35">
                  <c:v>45082</c:v>
                </c:pt>
                <c:pt idx="36">
                  <c:v>45083</c:v>
                </c:pt>
                <c:pt idx="37">
                  <c:v>45084</c:v>
                </c:pt>
                <c:pt idx="38">
                  <c:v>45085</c:v>
                </c:pt>
                <c:pt idx="39">
                  <c:v>45086</c:v>
                </c:pt>
                <c:pt idx="40">
                  <c:v>45087</c:v>
                </c:pt>
                <c:pt idx="41">
                  <c:v>45088</c:v>
                </c:pt>
                <c:pt idx="42">
                  <c:v>45089</c:v>
                </c:pt>
                <c:pt idx="43">
                  <c:v>45090</c:v>
                </c:pt>
                <c:pt idx="44">
                  <c:v>45091</c:v>
                </c:pt>
                <c:pt idx="45">
                  <c:v>45092</c:v>
                </c:pt>
                <c:pt idx="46">
                  <c:v>45093</c:v>
                </c:pt>
                <c:pt idx="47">
                  <c:v>45094</c:v>
                </c:pt>
                <c:pt idx="48">
                  <c:v>45095</c:v>
                </c:pt>
                <c:pt idx="49">
                  <c:v>45096</c:v>
                </c:pt>
                <c:pt idx="50">
                  <c:v>45097</c:v>
                </c:pt>
                <c:pt idx="51">
                  <c:v>45098</c:v>
                </c:pt>
                <c:pt idx="52">
                  <c:v>45099</c:v>
                </c:pt>
                <c:pt idx="53">
                  <c:v>45100</c:v>
                </c:pt>
                <c:pt idx="54">
                  <c:v>45101</c:v>
                </c:pt>
                <c:pt idx="55">
                  <c:v>45102</c:v>
                </c:pt>
                <c:pt idx="56">
                  <c:v>45103</c:v>
                </c:pt>
                <c:pt idx="57">
                  <c:v>45104</c:v>
                </c:pt>
                <c:pt idx="58">
                  <c:v>45105</c:v>
                </c:pt>
                <c:pt idx="59">
                  <c:v>45106</c:v>
                </c:pt>
                <c:pt idx="60">
                  <c:v>45107</c:v>
                </c:pt>
                <c:pt idx="61">
                  <c:v>45108</c:v>
                </c:pt>
                <c:pt idx="62">
                  <c:v>45109</c:v>
                </c:pt>
                <c:pt idx="63">
                  <c:v>45110</c:v>
                </c:pt>
                <c:pt idx="64">
                  <c:v>45111</c:v>
                </c:pt>
                <c:pt idx="65">
                  <c:v>45112</c:v>
                </c:pt>
                <c:pt idx="66">
                  <c:v>45113</c:v>
                </c:pt>
                <c:pt idx="67">
                  <c:v>45114</c:v>
                </c:pt>
                <c:pt idx="68">
                  <c:v>45115</c:v>
                </c:pt>
                <c:pt idx="69">
                  <c:v>45116</c:v>
                </c:pt>
                <c:pt idx="70">
                  <c:v>45117</c:v>
                </c:pt>
                <c:pt idx="71">
                  <c:v>45118</c:v>
                </c:pt>
                <c:pt idx="72">
                  <c:v>45119</c:v>
                </c:pt>
                <c:pt idx="73">
                  <c:v>45120</c:v>
                </c:pt>
                <c:pt idx="74">
                  <c:v>45121</c:v>
                </c:pt>
                <c:pt idx="75">
                  <c:v>45122</c:v>
                </c:pt>
                <c:pt idx="76">
                  <c:v>45123</c:v>
                </c:pt>
                <c:pt idx="77">
                  <c:v>45124</c:v>
                </c:pt>
                <c:pt idx="78">
                  <c:v>45125</c:v>
                </c:pt>
                <c:pt idx="79">
                  <c:v>45126</c:v>
                </c:pt>
                <c:pt idx="80">
                  <c:v>45127</c:v>
                </c:pt>
                <c:pt idx="81">
                  <c:v>45128</c:v>
                </c:pt>
                <c:pt idx="82">
                  <c:v>45129</c:v>
                </c:pt>
                <c:pt idx="83">
                  <c:v>45130</c:v>
                </c:pt>
                <c:pt idx="84">
                  <c:v>45131</c:v>
                </c:pt>
                <c:pt idx="85">
                  <c:v>45132</c:v>
                </c:pt>
                <c:pt idx="86">
                  <c:v>45133</c:v>
                </c:pt>
                <c:pt idx="87">
                  <c:v>45134</c:v>
                </c:pt>
                <c:pt idx="88">
                  <c:v>45135</c:v>
                </c:pt>
                <c:pt idx="89">
                  <c:v>45136</c:v>
                </c:pt>
                <c:pt idx="90">
                  <c:v>45137</c:v>
                </c:pt>
                <c:pt idx="91">
                  <c:v>45138</c:v>
                </c:pt>
                <c:pt idx="92">
                  <c:v>45139</c:v>
                </c:pt>
                <c:pt idx="93">
                  <c:v>45140</c:v>
                </c:pt>
                <c:pt idx="94">
                  <c:v>45141</c:v>
                </c:pt>
                <c:pt idx="95">
                  <c:v>45142</c:v>
                </c:pt>
                <c:pt idx="96">
                  <c:v>45143</c:v>
                </c:pt>
                <c:pt idx="97">
                  <c:v>45144</c:v>
                </c:pt>
                <c:pt idx="98">
                  <c:v>45145</c:v>
                </c:pt>
                <c:pt idx="99">
                  <c:v>45146</c:v>
                </c:pt>
                <c:pt idx="100">
                  <c:v>45147</c:v>
                </c:pt>
                <c:pt idx="101">
                  <c:v>45148</c:v>
                </c:pt>
                <c:pt idx="102">
                  <c:v>45149</c:v>
                </c:pt>
                <c:pt idx="103">
                  <c:v>45150</c:v>
                </c:pt>
                <c:pt idx="104">
                  <c:v>45151</c:v>
                </c:pt>
                <c:pt idx="105">
                  <c:v>45152</c:v>
                </c:pt>
                <c:pt idx="106">
                  <c:v>45153</c:v>
                </c:pt>
                <c:pt idx="107">
                  <c:v>45154</c:v>
                </c:pt>
                <c:pt idx="108">
                  <c:v>45155</c:v>
                </c:pt>
                <c:pt idx="109">
                  <c:v>45156</c:v>
                </c:pt>
                <c:pt idx="110">
                  <c:v>45157</c:v>
                </c:pt>
                <c:pt idx="111">
                  <c:v>45158</c:v>
                </c:pt>
                <c:pt idx="112">
                  <c:v>45159</c:v>
                </c:pt>
                <c:pt idx="113">
                  <c:v>45160</c:v>
                </c:pt>
                <c:pt idx="114">
                  <c:v>45161</c:v>
                </c:pt>
                <c:pt idx="115">
                  <c:v>45162</c:v>
                </c:pt>
                <c:pt idx="116">
                  <c:v>45163</c:v>
                </c:pt>
                <c:pt idx="117">
                  <c:v>45164</c:v>
                </c:pt>
                <c:pt idx="118">
                  <c:v>45165</c:v>
                </c:pt>
                <c:pt idx="119">
                  <c:v>45166</c:v>
                </c:pt>
                <c:pt idx="120">
                  <c:v>45167</c:v>
                </c:pt>
                <c:pt idx="121">
                  <c:v>45168</c:v>
                </c:pt>
                <c:pt idx="122">
                  <c:v>45169</c:v>
                </c:pt>
                <c:pt idx="123">
                  <c:v>45170</c:v>
                </c:pt>
                <c:pt idx="124">
                  <c:v>45171</c:v>
                </c:pt>
                <c:pt idx="125">
                  <c:v>45172</c:v>
                </c:pt>
                <c:pt idx="126">
                  <c:v>45173</c:v>
                </c:pt>
                <c:pt idx="127">
                  <c:v>45174</c:v>
                </c:pt>
                <c:pt idx="128">
                  <c:v>45175</c:v>
                </c:pt>
                <c:pt idx="129">
                  <c:v>45176</c:v>
                </c:pt>
                <c:pt idx="130">
                  <c:v>45177</c:v>
                </c:pt>
                <c:pt idx="131">
                  <c:v>45178</c:v>
                </c:pt>
                <c:pt idx="132">
                  <c:v>45179</c:v>
                </c:pt>
                <c:pt idx="133">
                  <c:v>45180</c:v>
                </c:pt>
                <c:pt idx="134">
                  <c:v>45181</c:v>
                </c:pt>
                <c:pt idx="135">
                  <c:v>45182</c:v>
                </c:pt>
                <c:pt idx="136">
                  <c:v>45183</c:v>
                </c:pt>
                <c:pt idx="137">
                  <c:v>45184</c:v>
                </c:pt>
                <c:pt idx="138">
                  <c:v>45185</c:v>
                </c:pt>
                <c:pt idx="139">
                  <c:v>45186</c:v>
                </c:pt>
                <c:pt idx="140">
                  <c:v>45187</c:v>
                </c:pt>
                <c:pt idx="141">
                  <c:v>45188</c:v>
                </c:pt>
                <c:pt idx="142">
                  <c:v>45189</c:v>
                </c:pt>
                <c:pt idx="143">
                  <c:v>45190</c:v>
                </c:pt>
                <c:pt idx="144">
                  <c:v>45191</c:v>
                </c:pt>
                <c:pt idx="145">
                  <c:v>45192</c:v>
                </c:pt>
                <c:pt idx="146">
                  <c:v>45193</c:v>
                </c:pt>
                <c:pt idx="147">
                  <c:v>45194</c:v>
                </c:pt>
                <c:pt idx="148">
                  <c:v>45195</c:v>
                </c:pt>
                <c:pt idx="149">
                  <c:v>45196</c:v>
                </c:pt>
                <c:pt idx="150">
                  <c:v>45197</c:v>
                </c:pt>
                <c:pt idx="151">
                  <c:v>45198</c:v>
                </c:pt>
                <c:pt idx="152">
                  <c:v>45199</c:v>
                </c:pt>
                <c:pt idx="153">
                  <c:v>45200</c:v>
                </c:pt>
                <c:pt idx="154">
                  <c:v>45201</c:v>
                </c:pt>
                <c:pt idx="155">
                  <c:v>45202</c:v>
                </c:pt>
                <c:pt idx="156">
                  <c:v>45203</c:v>
                </c:pt>
                <c:pt idx="157">
                  <c:v>45204</c:v>
                </c:pt>
                <c:pt idx="158">
                  <c:v>45205</c:v>
                </c:pt>
                <c:pt idx="159">
                  <c:v>45206</c:v>
                </c:pt>
                <c:pt idx="160">
                  <c:v>45207</c:v>
                </c:pt>
                <c:pt idx="161">
                  <c:v>45208</c:v>
                </c:pt>
                <c:pt idx="162">
                  <c:v>45209</c:v>
                </c:pt>
                <c:pt idx="163">
                  <c:v>45210</c:v>
                </c:pt>
              </c:numCache>
            </c:numRef>
          </c:xVal>
          <c:yVal>
            <c:numRef>
              <c:f>'2023'!$AI$15:$AI$178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F3-46CC-8E79-9BD22E104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'2023'!$C$15:$C$178</c:f>
              <c:numCache>
                <c:formatCode>mm/dd/yy;@</c:formatCode>
                <c:ptCount val="164"/>
                <c:pt idx="0">
                  <c:v>45047</c:v>
                </c:pt>
                <c:pt idx="1">
                  <c:v>45048</c:v>
                </c:pt>
                <c:pt idx="2">
                  <c:v>45049</c:v>
                </c:pt>
                <c:pt idx="3">
                  <c:v>45050</c:v>
                </c:pt>
                <c:pt idx="4">
                  <c:v>45051</c:v>
                </c:pt>
                <c:pt idx="5">
                  <c:v>45052</c:v>
                </c:pt>
                <c:pt idx="6">
                  <c:v>45053</c:v>
                </c:pt>
                <c:pt idx="7">
                  <c:v>45054</c:v>
                </c:pt>
                <c:pt idx="8">
                  <c:v>45055</c:v>
                </c:pt>
                <c:pt idx="9">
                  <c:v>45056</c:v>
                </c:pt>
                <c:pt idx="10">
                  <c:v>45057</c:v>
                </c:pt>
                <c:pt idx="11">
                  <c:v>45058</c:v>
                </c:pt>
                <c:pt idx="12">
                  <c:v>45059</c:v>
                </c:pt>
                <c:pt idx="13">
                  <c:v>45060</c:v>
                </c:pt>
                <c:pt idx="14">
                  <c:v>45061</c:v>
                </c:pt>
                <c:pt idx="15">
                  <c:v>45062</c:v>
                </c:pt>
                <c:pt idx="16">
                  <c:v>45063</c:v>
                </c:pt>
                <c:pt idx="17">
                  <c:v>45064</c:v>
                </c:pt>
                <c:pt idx="18">
                  <c:v>45065</c:v>
                </c:pt>
                <c:pt idx="19">
                  <c:v>45066</c:v>
                </c:pt>
                <c:pt idx="20">
                  <c:v>45067</c:v>
                </c:pt>
                <c:pt idx="21">
                  <c:v>45068</c:v>
                </c:pt>
                <c:pt idx="22">
                  <c:v>45069</c:v>
                </c:pt>
                <c:pt idx="23">
                  <c:v>45070</c:v>
                </c:pt>
                <c:pt idx="24">
                  <c:v>45071</c:v>
                </c:pt>
                <c:pt idx="25">
                  <c:v>45072</c:v>
                </c:pt>
                <c:pt idx="26">
                  <c:v>45073</c:v>
                </c:pt>
                <c:pt idx="27">
                  <c:v>45074</c:v>
                </c:pt>
                <c:pt idx="28">
                  <c:v>45075</c:v>
                </c:pt>
                <c:pt idx="29">
                  <c:v>45076</c:v>
                </c:pt>
                <c:pt idx="30">
                  <c:v>45077</c:v>
                </c:pt>
                <c:pt idx="31">
                  <c:v>45078</c:v>
                </c:pt>
                <c:pt idx="32">
                  <c:v>45079</c:v>
                </c:pt>
                <c:pt idx="33">
                  <c:v>45080</c:v>
                </c:pt>
                <c:pt idx="34">
                  <c:v>45081</c:v>
                </c:pt>
                <c:pt idx="35">
                  <c:v>45082</c:v>
                </c:pt>
                <c:pt idx="36">
                  <c:v>45083</c:v>
                </c:pt>
                <c:pt idx="37">
                  <c:v>45084</c:v>
                </c:pt>
                <c:pt idx="38">
                  <c:v>45085</c:v>
                </c:pt>
                <c:pt idx="39">
                  <c:v>45086</c:v>
                </c:pt>
                <c:pt idx="40">
                  <c:v>45087</c:v>
                </c:pt>
                <c:pt idx="41">
                  <c:v>45088</c:v>
                </c:pt>
                <c:pt idx="42">
                  <c:v>45089</c:v>
                </c:pt>
                <c:pt idx="43">
                  <c:v>45090</c:v>
                </c:pt>
                <c:pt idx="44">
                  <c:v>45091</c:v>
                </c:pt>
                <c:pt idx="45">
                  <c:v>45092</c:v>
                </c:pt>
                <c:pt idx="46">
                  <c:v>45093</c:v>
                </c:pt>
                <c:pt idx="47">
                  <c:v>45094</c:v>
                </c:pt>
                <c:pt idx="48">
                  <c:v>45095</c:v>
                </c:pt>
                <c:pt idx="49">
                  <c:v>45096</c:v>
                </c:pt>
                <c:pt idx="50">
                  <c:v>45097</c:v>
                </c:pt>
                <c:pt idx="51">
                  <c:v>45098</c:v>
                </c:pt>
                <c:pt idx="52">
                  <c:v>45099</c:v>
                </c:pt>
                <c:pt idx="53">
                  <c:v>45100</c:v>
                </c:pt>
                <c:pt idx="54">
                  <c:v>45101</c:v>
                </c:pt>
                <c:pt idx="55">
                  <c:v>45102</c:v>
                </c:pt>
                <c:pt idx="56">
                  <c:v>45103</c:v>
                </c:pt>
                <c:pt idx="57">
                  <c:v>45104</c:v>
                </c:pt>
                <c:pt idx="58">
                  <c:v>45105</c:v>
                </c:pt>
                <c:pt idx="59">
                  <c:v>45106</c:v>
                </c:pt>
                <c:pt idx="60">
                  <c:v>45107</c:v>
                </c:pt>
                <c:pt idx="61">
                  <c:v>45108</c:v>
                </c:pt>
                <c:pt idx="62">
                  <c:v>45109</c:v>
                </c:pt>
                <c:pt idx="63">
                  <c:v>45110</c:v>
                </c:pt>
                <c:pt idx="64">
                  <c:v>45111</c:v>
                </c:pt>
                <c:pt idx="65">
                  <c:v>45112</c:v>
                </c:pt>
                <c:pt idx="66">
                  <c:v>45113</c:v>
                </c:pt>
                <c:pt idx="67">
                  <c:v>45114</c:v>
                </c:pt>
                <c:pt idx="68">
                  <c:v>45115</c:v>
                </c:pt>
                <c:pt idx="69">
                  <c:v>45116</c:v>
                </c:pt>
                <c:pt idx="70">
                  <c:v>45117</c:v>
                </c:pt>
                <c:pt idx="71">
                  <c:v>45118</c:v>
                </c:pt>
                <c:pt idx="72">
                  <c:v>45119</c:v>
                </c:pt>
                <c:pt idx="73">
                  <c:v>45120</c:v>
                </c:pt>
                <c:pt idx="74">
                  <c:v>45121</c:v>
                </c:pt>
                <c:pt idx="75">
                  <c:v>45122</c:v>
                </c:pt>
                <c:pt idx="76">
                  <c:v>45123</c:v>
                </c:pt>
                <c:pt idx="77">
                  <c:v>45124</c:v>
                </c:pt>
                <c:pt idx="78">
                  <c:v>45125</c:v>
                </c:pt>
                <c:pt idx="79">
                  <c:v>45126</c:v>
                </c:pt>
                <c:pt idx="80">
                  <c:v>45127</c:v>
                </c:pt>
                <c:pt idx="81">
                  <c:v>45128</c:v>
                </c:pt>
                <c:pt idx="82">
                  <c:v>45129</c:v>
                </c:pt>
                <c:pt idx="83">
                  <c:v>45130</c:v>
                </c:pt>
                <c:pt idx="84">
                  <c:v>45131</c:v>
                </c:pt>
                <c:pt idx="85">
                  <c:v>45132</c:v>
                </c:pt>
                <c:pt idx="86">
                  <c:v>45133</c:v>
                </c:pt>
                <c:pt idx="87">
                  <c:v>45134</c:v>
                </c:pt>
                <c:pt idx="88">
                  <c:v>45135</c:v>
                </c:pt>
                <c:pt idx="89">
                  <c:v>45136</c:v>
                </c:pt>
                <c:pt idx="90">
                  <c:v>45137</c:v>
                </c:pt>
                <c:pt idx="91">
                  <c:v>45138</c:v>
                </c:pt>
                <c:pt idx="92">
                  <c:v>45139</c:v>
                </c:pt>
                <c:pt idx="93">
                  <c:v>45140</c:v>
                </c:pt>
                <c:pt idx="94">
                  <c:v>45141</c:v>
                </c:pt>
                <c:pt idx="95">
                  <c:v>45142</c:v>
                </c:pt>
                <c:pt idx="96">
                  <c:v>45143</c:v>
                </c:pt>
                <c:pt idx="97">
                  <c:v>45144</c:v>
                </c:pt>
                <c:pt idx="98">
                  <c:v>45145</c:v>
                </c:pt>
                <c:pt idx="99">
                  <c:v>45146</c:v>
                </c:pt>
                <c:pt idx="100">
                  <c:v>45147</c:v>
                </c:pt>
                <c:pt idx="101">
                  <c:v>45148</c:v>
                </c:pt>
                <c:pt idx="102">
                  <c:v>45149</c:v>
                </c:pt>
                <c:pt idx="103">
                  <c:v>45150</c:v>
                </c:pt>
                <c:pt idx="104">
                  <c:v>45151</c:v>
                </c:pt>
                <c:pt idx="105">
                  <c:v>45152</c:v>
                </c:pt>
                <c:pt idx="106">
                  <c:v>45153</c:v>
                </c:pt>
                <c:pt idx="107">
                  <c:v>45154</c:v>
                </c:pt>
                <c:pt idx="108">
                  <c:v>45155</c:v>
                </c:pt>
                <c:pt idx="109">
                  <c:v>45156</c:v>
                </c:pt>
                <c:pt idx="110">
                  <c:v>45157</c:v>
                </c:pt>
                <c:pt idx="111">
                  <c:v>45158</c:v>
                </c:pt>
                <c:pt idx="112">
                  <c:v>45159</c:v>
                </c:pt>
                <c:pt idx="113">
                  <c:v>45160</c:v>
                </c:pt>
                <c:pt idx="114">
                  <c:v>45161</c:v>
                </c:pt>
                <c:pt idx="115">
                  <c:v>45162</c:v>
                </c:pt>
                <c:pt idx="116">
                  <c:v>45163</c:v>
                </c:pt>
                <c:pt idx="117">
                  <c:v>45164</c:v>
                </c:pt>
                <c:pt idx="118">
                  <c:v>45165</c:v>
                </c:pt>
                <c:pt idx="119">
                  <c:v>45166</c:v>
                </c:pt>
                <c:pt idx="120">
                  <c:v>45167</c:v>
                </c:pt>
                <c:pt idx="121">
                  <c:v>45168</c:v>
                </c:pt>
                <c:pt idx="122">
                  <c:v>45169</c:v>
                </c:pt>
                <c:pt idx="123">
                  <c:v>45170</c:v>
                </c:pt>
                <c:pt idx="124">
                  <c:v>45171</c:v>
                </c:pt>
                <c:pt idx="125">
                  <c:v>45172</c:v>
                </c:pt>
                <c:pt idx="126">
                  <c:v>45173</c:v>
                </c:pt>
                <c:pt idx="127">
                  <c:v>45174</c:v>
                </c:pt>
                <c:pt idx="128">
                  <c:v>45175</c:v>
                </c:pt>
                <c:pt idx="129">
                  <c:v>45176</c:v>
                </c:pt>
                <c:pt idx="130">
                  <c:v>45177</c:v>
                </c:pt>
                <c:pt idx="131">
                  <c:v>45178</c:v>
                </c:pt>
                <c:pt idx="132">
                  <c:v>45179</c:v>
                </c:pt>
                <c:pt idx="133">
                  <c:v>45180</c:v>
                </c:pt>
                <c:pt idx="134">
                  <c:v>45181</c:v>
                </c:pt>
                <c:pt idx="135">
                  <c:v>45182</c:v>
                </c:pt>
                <c:pt idx="136">
                  <c:v>45183</c:v>
                </c:pt>
                <c:pt idx="137">
                  <c:v>45184</c:v>
                </c:pt>
                <c:pt idx="138">
                  <c:v>45185</c:v>
                </c:pt>
                <c:pt idx="139">
                  <c:v>45186</c:v>
                </c:pt>
                <c:pt idx="140">
                  <c:v>45187</c:v>
                </c:pt>
                <c:pt idx="141">
                  <c:v>45188</c:v>
                </c:pt>
                <c:pt idx="142">
                  <c:v>45189</c:v>
                </c:pt>
                <c:pt idx="143">
                  <c:v>45190</c:v>
                </c:pt>
                <c:pt idx="144">
                  <c:v>45191</c:v>
                </c:pt>
                <c:pt idx="145">
                  <c:v>45192</c:v>
                </c:pt>
                <c:pt idx="146">
                  <c:v>45193</c:v>
                </c:pt>
                <c:pt idx="147">
                  <c:v>45194</c:v>
                </c:pt>
                <c:pt idx="148">
                  <c:v>45195</c:v>
                </c:pt>
                <c:pt idx="149">
                  <c:v>45196</c:v>
                </c:pt>
                <c:pt idx="150">
                  <c:v>45197</c:v>
                </c:pt>
                <c:pt idx="151">
                  <c:v>45198</c:v>
                </c:pt>
                <c:pt idx="152">
                  <c:v>45199</c:v>
                </c:pt>
                <c:pt idx="153">
                  <c:v>45200</c:v>
                </c:pt>
                <c:pt idx="154">
                  <c:v>45201</c:v>
                </c:pt>
                <c:pt idx="155">
                  <c:v>45202</c:v>
                </c:pt>
                <c:pt idx="156">
                  <c:v>45203</c:v>
                </c:pt>
                <c:pt idx="157">
                  <c:v>45204</c:v>
                </c:pt>
                <c:pt idx="158">
                  <c:v>45205</c:v>
                </c:pt>
                <c:pt idx="159">
                  <c:v>45206</c:v>
                </c:pt>
                <c:pt idx="160">
                  <c:v>45207</c:v>
                </c:pt>
                <c:pt idx="161">
                  <c:v>45208</c:v>
                </c:pt>
                <c:pt idx="162">
                  <c:v>45209</c:v>
                </c:pt>
                <c:pt idx="163">
                  <c:v>45210</c:v>
                </c:pt>
              </c:numCache>
            </c:numRef>
          </c:xVal>
          <c:yVal>
            <c:numRef>
              <c:f>'2023'!$AG$15:$AG$178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4F3-46CC-8E79-9BD22E104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603594819187198E-2"/>
          <c:y val="0.8364114597382234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2024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'2024'!$C$15:$C$178</c:f>
              <c:numCache>
                <c:formatCode>mm/dd/yy;@</c:formatCode>
                <c:ptCount val="164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  <c:pt idx="31">
                  <c:v>45444</c:v>
                </c:pt>
                <c:pt idx="32">
                  <c:v>45445</c:v>
                </c:pt>
                <c:pt idx="33">
                  <c:v>45446</c:v>
                </c:pt>
                <c:pt idx="34">
                  <c:v>45447</c:v>
                </c:pt>
                <c:pt idx="35">
                  <c:v>45448</c:v>
                </c:pt>
                <c:pt idx="36">
                  <c:v>45449</c:v>
                </c:pt>
                <c:pt idx="37">
                  <c:v>45450</c:v>
                </c:pt>
                <c:pt idx="38">
                  <c:v>45451</c:v>
                </c:pt>
                <c:pt idx="39">
                  <c:v>45452</c:v>
                </c:pt>
                <c:pt idx="40">
                  <c:v>45453</c:v>
                </c:pt>
                <c:pt idx="41">
                  <c:v>45454</c:v>
                </c:pt>
                <c:pt idx="42">
                  <c:v>45455</c:v>
                </c:pt>
                <c:pt idx="43">
                  <c:v>45456</c:v>
                </c:pt>
                <c:pt idx="44">
                  <c:v>45457</c:v>
                </c:pt>
                <c:pt idx="45">
                  <c:v>45458</c:v>
                </c:pt>
                <c:pt idx="46">
                  <c:v>45459</c:v>
                </c:pt>
                <c:pt idx="47">
                  <c:v>45460</c:v>
                </c:pt>
                <c:pt idx="48">
                  <c:v>45461</c:v>
                </c:pt>
                <c:pt idx="49">
                  <c:v>45462</c:v>
                </c:pt>
                <c:pt idx="50">
                  <c:v>45463</c:v>
                </c:pt>
                <c:pt idx="51">
                  <c:v>45464</c:v>
                </c:pt>
                <c:pt idx="52">
                  <c:v>45465</c:v>
                </c:pt>
                <c:pt idx="53">
                  <c:v>45466</c:v>
                </c:pt>
                <c:pt idx="54">
                  <c:v>45467</c:v>
                </c:pt>
                <c:pt idx="55">
                  <c:v>45468</c:v>
                </c:pt>
                <c:pt idx="56">
                  <c:v>45469</c:v>
                </c:pt>
                <c:pt idx="57">
                  <c:v>45470</c:v>
                </c:pt>
                <c:pt idx="58">
                  <c:v>45471</c:v>
                </c:pt>
                <c:pt idx="59">
                  <c:v>45472</c:v>
                </c:pt>
                <c:pt idx="60">
                  <c:v>45473</c:v>
                </c:pt>
                <c:pt idx="61">
                  <c:v>45474</c:v>
                </c:pt>
                <c:pt idx="62">
                  <c:v>45475</c:v>
                </c:pt>
                <c:pt idx="63">
                  <c:v>45476</c:v>
                </c:pt>
                <c:pt idx="64">
                  <c:v>45477</c:v>
                </c:pt>
                <c:pt idx="65">
                  <c:v>45478</c:v>
                </c:pt>
                <c:pt idx="66">
                  <c:v>45479</c:v>
                </c:pt>
                <c:pt idx="67">
                  <c:v>45480</c:v>
                </c:pt>
                <c:pt idx="68">
                  <c:v>45481</c:v>
                </c:pt>
                <c:pt idx="69">
                  <c:v>45482</c:v>
                </c:pt>
                <c:pt idx="70">
                  <c:v>45483</c:v>
                </c:pt>
                <c:pt idx="71">
                  <c:v>45484</c:v>
                </c:pt>
                <c:pt idx="72">
                  <c:v>45485</c:v>
                </c:pt>
                <c:pt idx="73">
                  <c:v>45486</c:v>
                </c:pt>
                <c:pt idx="74">
                  <c:v>45487</c:v>
                </c:pt>
                <c:pt idx="75">
                  <c:v>45488</c:v>
                </c:pt>
                <c:pt idx="76">
                  <c:v>45489</c:v>
                </c:pt>
                <c:pt idx="77">
                  <c:v>45490</c:v>
                </c:pt>
                <c:pt idx="78">
                  <c:v>45491</c:v>
                </c:pt>
                <c:pt idx="79">
                  <c:v>45492</c:v>
                </c:pt>
                <c:pt idx="80">
                  <c:v>45493</c:v>
                </c:pt>
                <c:pt idx="81">
                  <c:v>45494</c:v>
                </c:pt>
                <c:pt idx="82">
                  <c:v>45495</c:v>
                </c:pt>
                <c:pt idx="83">
                  <c:v>45496</c:v>
                </c:pt>
                <c:pt idx="84">
                  <c:v>45497</c:v>
                </c:pt>
                <c:pt idx="85">
                  <c:v>45498</c:v>
                </c:pt>
                <c:pt idx="86">
                  <c:v>45499</c:v>
                </c:pt>
                <c:pt idx="87">
                  <c:v>45500</c:v>
                </c:pt>
                <c:pt idx="88">
                  <c:v>45501</c:v>
                </c:pt>
                <c:pt idx="89">
                  <c:v>45502</c:v>
                </c:pt>
                <c:pt idx="90">
                  <c:v>45503</c:v>
                </c:pt>
                <c:pt idx="91">
                  <c:v>45504</c:v>
                </c:pt>
                <c:pt idx="92">
                  <c:v>45505</c:v>
                </c:pt>
                <c:pt idx="93">
                  <c:v>45506</c:v>
                </c:pt>
                <c:pt idx="94">
                  <c:v>45507</c:v>
                </c:pt>
                <c:pt idx="95">
                  <c:v>45508</c:v>
                </c:pt>
                <c:pt idx="96">
                  <c:v>45509</c:v>
                </c:pt>
                <c:pt idx="97">
                  <c:v>45510</c:v>
                </c:pt>
                <c:pt idx="98">
                  <c:v>45511</c:v>
                </c:pt>
                <c:pt idx="99">
                  <c:v>45512</c:v>
                </c:pt>
                <c:pt idx="100">
                  <c:v>45513</c:v>
                </c:pt>
                <c:pt idx="101">
                  <c:v>45514</c:v>
                </c:pt>
                <c:pt idx="102">
                  <c:v>45515</c:v>
                </c:pt>
                <c:pt idx="103">
                  <c:v>45516</c:v>
                </c:pt>
                <c:pt idx="104">
                  <c:v>45517</c:v>
                </c:pt>
                <c:pt idx="105">
                  <c:v>45518</c:v>
                </c:pt>
                <c:pt idx="106">
                  <c:v>45519</c:v>
                </c:pt>
                <c:pt idx="107">
                  <c:v>45520</c:v>
                </c:pt>
                <c:pt idx="108">
                  <c:v>45521</c:v>
                </c:pt>
                <c:pt idx="109">
                  <c:v>45522</c:v>
                </c:pt>
                <c:pt idx="110">
                  <c:v>45523</c:v>
                </c:pt>
                <c:pt idx="111">
                  <c:v>45524</c:v>
                </c:pt>
                <c:pt idx="112">
                  <c:v>45525</c:v>
                </c:pt>
                <c:pt idx="113">
                  <c:v>45526</c:v>
                </c:pt>
                <c:pt idx="114">
                  <c:v>45527</c:v>
                </c:pt>
                <c:pt idx="115">
                  <c:v>45528</c:v>
                </c:pt>
                <c:pt idx="116">
                  <c:v>45529</c:v>
                </c:pt>
                <c:pt idx="117">
                  <c:v>45530</c:v>
                </c:pt>
                <c:pt idx="118">
                  <c:v>45531</c:v>
                </c:pt>
                <c:pt idx="119">
                  <c:v>45532</c:v>
                </c:pt>
                <c:pt idx="120">
                  <c:v>45533</c:v>
                </c:pt>
                <c:pt idx="121">
                  <c:v>45534</c:v>
                </c:pt>
                <c:pt idx="122">
                  <c:v>45535</c:v>
                </c:pt>
                <c:pt idx="123">
                  <c:v>45536</c:v>
                </c:pt>
                <c:pt idx="124">
                  <c:v>45537</c:v>
                </c:pt>
                <c:pt idx="125">
                  <c:v>45538</c:v>
                </c:pt>
                <c:pt idx="126">
                  <c:v>45539</c:v>
                </c:pt>
                <c:pt idx="127">
                  <c:v>45540</c:v>
                </c:pt>
                <c:pt idx="128">
                  <c:v>45541</c:v>
                </c:pt>
                <c:pt idx="129">
                  <c:v>45542</c:v>
                </c:pt>
                <c:pt idx="130">
                  <c:v>45543</c:v>
                </c:pt>
                <c:pt idx="131">
                  <c:v>45544</c:v>
                </c:pt>
                <c:pt idx="132">
                  <c:v>45545</c:v>
                </c:pt>
                <c:pt idx="133">
                  <c:v>45546</c:v>
                </c:pt>
                <c:pt idx="134">
                  <c:v>45547</c:v>
                </c:pt>
                <c:pt idx="135">
                  <c:v>45548</c:v>
                </c:pt>
                <c:pt idx="136">
                  <c:v>45549</c:v>
                </c:pt>
                <c:pt idx="137">
                  <c:v>45550</c:v>
                </c:pt>
                <c:pt idx="138">
                  <c:v>45551</c:v>
                </c:pt>
                <c:pt idx="139">
                  <c:v>45552</c:v>
                </c:pt>
                <c:pt idx="140">
                  <c:v>45553</c:v>
                </c:pt>
                <c:pt idx="141">
                  <c:v>45554</c:v>
                </c:pt>
                <c:pt idx="142">
                  <c:v>45555</c:v>
                </c:pt>
                <c:pt idx="143">
                  <c:v>45556</c:v>
                </c:pt>
                <c:pt idx="144">
                  <c:v>45557</c:v>
                </c:pt>
                <c:pt idx="145">
                  <c:v>45558</c:v>
                </c:pt>
                <c:pt idx="146">
                  <c:v>45559</c:v>
                </c:pt>
                <c:pt idx="147">
                  <c:v>45560</c:v>
                </c:pt>
                <c:pt idx="148">
                  <c:v>45561</c:v>
                </c:pt>
                <c:pt idx="149">
                  <c:v>45562</c:v>
                </c:pt>
                <c:pt idx="150">
                  <c:v>45563</c:v>
                </c:pt>
                <c:pt idx="151">
                  <c:v>45564</c:v>
                </c:pt>
                <c:pt idx="152">
                  <c:v>45565</c:v>
                </c:pt>
                <c:pt idx="153">
                  <c:v>45566</c:v>
                </c:pt>
                <c:pt idx="154">
                  <c:v>45567</c:v>
                </c:pt>
                <c:pt idx="155">
                  <c:v>45568</c:v>
                </c:pt>
                <c:pt idx="156">
                  <c:v>45569</c:v>
                </c:pt>
                <c:pt idx="157">
                  <c:v>45570</c:v>
                </c:pt>
                <c:pt idx="158">
                  <c:v>45571</c:v>
                </c:pt>
                <c:pt idx="159">
                  <c:v>45572</c:v>
                </c:pt>
                <c:pt idx="160">
                  <c:v>45573</c:v>
                </c:pt>
                <c:pt idx="161">
                  <c:v>45574</c:v>
                </c:pt>
                <c:pt idx="162">
                  <c:v>45575</c:v>
                </c:pt>
                <c:pt idx="163">
                  <c:v>45576</c:v>
                </c:pt>
              </c:numCache>
            </c:numRef>
          </c:xVal>
          <c:yVal>
            <c:numRef>
              <c:f>'2024'!$J$15:$J$178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DC-446D-9963-4AFD29125D75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'2024'!$C$15:$C$178</c:f>
              <c:numCache>
                <c:formatCode>mm/dd/yy;@</c:formatCode>
                <c:ptCount val="164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  <c:pt idx="31">
                  <c:v>45444</c:v>
                </c:pt>
                <c:pt idx="32">
                  <c:v>45445</c:v>
                </c:pt>
                <c:pt idx="33">
                  <c:v>45446</c:v>
                </c:pt>
                <c:pt idx="34">
                  <c:v>45447</c:v>
                </c:pt>
                <c:pt idx="35">
                  <c:v>45448</c:v>
                </c:pt>
                <c:pt idx="36">
                  <c:v>45449</c:v>
                </c:pt>
                <c:pt idx="37">
                  <c:v>45450</c:v>
                </c:pt>
                <c:pt idx="38">
                  <c:v>45451</c:v>
                </c:pt>
                <c:pt idx="39">
                  <c:v>45452</c:v>
                </c:pt>
                <c:pt idx="40">
                  <c:v>45453</c:v>
                </c:pt>
                <c:pt idx="41">
                  <c:v>45454</c:v>
                </c:pt>
                <c:pt idx="42">
                  <c:v>45455</c:v>
                </c:pt>
                <c:pt idx="43">
                  <c:v>45456</c:v>
                </c:pt>
                <c:pt idx="44">
                  <c:v>45457</c:v>
                </c:pt>
                <c:pt idx="45">
                  <c:v>45458</c:v>
                </c:pt>
                <c:pt idx="46">
                  <c:v>45459</c:v>
                </c:pt>
                <c:pt idx="47">
                  <c:v>45460</c:v>
                </c:pt>
                <c:pt idx="48">
                  <c:v>45461</c:v>
                </c:pt>
                <c:pt idx="49">
                  <c:v>45462</c:v>
                </c:pt>
                <c:pt idx="50">
                  <c:v>45463</c:v>
                </c:pt>
                <c:pt idx="51">
                  <c:v>45464</c:v>
                </c:pt>
                <c:pt idx="52">
                  <c:v>45465</c:v>
                </c:pt>
                <c:pt idx="53">
                  <c:v>45466</c:v>
                </c:pt>
                <c:pt idx="54">
                  <c:v>45467</c:v>
                </c:pt>
                <c:pt idx="55">
                  <c:v>45468</c:v>
                </c:pt>
                <c:pt idx="56">
                  <c:v>45469</c:v>
                </c:pt>
                <c:pt idx="57">
                  <c:v>45470</c:v>
                </c:pt>
                <c:pt idx="58">
                  <c:v>45471</c:v>
                </c:pt>
                <c:pt idx="59">
                  <c:v>45472</c:v>
                </c:pt>
                <c:pt idx="60">
                  <c:v>45473</c:v>
                </c:pt>
                <c:pt idx="61">
                  <c:v>45474</c:v>
                </c:pt>
                <c:pt idx="62">
                  <c:v>45475</c:v>
                </c:pt>
                <c:pt idx="63">
                  <c:v>45476</c:v>
                </c:pt>
                <c:pt idx="64">
                  <c:v>45477</c:v>
                </c:pt>
                <c:pt idx="65">
                  <c:v>45478</c:v>
                </c:pt>
                <c:pt idx="66">
                  <c:v>45479</c:v>
                </c:pt>
                <c:pt idx="67">
                  <c:v>45480</c:v>
                </c:pt>
                <c:pt idx="68">
                  <c:v>45481</c:v>
                </c:pt>
                <c:pt idx="69">
                  <c:v>45482</c:v>
                </c:pt>
                <c:pt idx="70">
                  <c:v>45483</c:v>
                </c:pt>
                <c:pt idx="71">
                  <c:v>45484</c:v>
                </c:pt>
                <c:pt idx="72">
                  <c:v>45485</c:v>
                </c:pt>
                <c:pt idx="73">
                  <c:v>45486</c:v>
                </c:pt>
                <c:pt idx="74">
                  <c:v>45487</c:v>
                </c:pt>
                <c:pt idx="75">
                  <c:v>45488</c:v>
                </c:pt>
                <c:pt idx="76">
                  <c:v>45489</c:v>
                </c:pt>
                <c:pt idx="77">
                  <c:v>45490</c:v>
                </c:pt>
                <c:pt idx="78">
                  <c:v>45491</c:v>
                </c:pt>
                <c:pt idx="79">
                  <c:v>45492</c:v>
                </c:pt>
                <c:pt idx="80">
                  <c:v>45493</c:v>
                </c:pt>
                <c:pt idx="81">
                  <c:v>45494</c:v>
                </c:pt>
                <c:pt idx="82">
                  <c:v>45495</c:v>
                </c:pt>
                <c:pt idx="83">
                  <c:v>45496</c:v>
                </c:pt>
                <c:pt idx="84">
                  <c:v>45497</c:v>
                </c:pt>
                <c:pt idx="85">
                  <c:v>45498</c:v>
                </c:pt>
                <c:pt idx="86">
                  <c:v>45499</c:v>
                </c:pt>
                <c:pt idx="87">
                  <c:v>45500</c:v>
                </c:pt>
                <c:pt idx="88">
                  <c:v>45501</c:v>
                </c:pt>
                <c:pt idx="89">
                  <c:v>45502</c:v>
                </c:pt>
                <c:pt idx="90">
                  <c:v>45503</c:v>
                </c:pt>
                <c:pt idx="91">
                  <c:v>45504</c:v>
                </c:pt>
                <c:pt idx="92">
                  <c:v>45505</c:v>
                </c:pt>
                <c:pt idx="93">
                  <c:v>45506</c:v>
                </c:pt>
                <c:pt idx="94">
                  <c:v>45507</c:v>
                </c:pt>
                <c:pt idx="95">
                  <c:v>45508</c:v>
                </c:pt>
                <c:pt idx="96">
                  <c:v>45509</c:v>
                </c:pt>
                <c:pt idx="97">
                  <c:v>45510</c:v>
                </c:pt>
                <c:pt idx="98">
                  <c:v>45511</c:v>
                </c:pt>
                <c:pt idx="99">
                  <c:v>45512</c:v>
                </c:pt>
                <c:pt idx="100">
                  <c:v>45513</c:v>
                </c:pt>
                <c:pt idx="101">
                  <c:v>45514</c:v>
                </c:pt>
                <c:pt idx="102">
                  <c:v>45515</c:v>
                </c:pt>
                <c:pt idx="103">
                  <c:v>45516</c:v>
                </c:pt>
                <c:pt idx="104">
                  <c:v>45517</c:v>
                </c:pt>
                <c:pt idx="105">
                  <c:v>45518</c:v>
                </c:pt>
                <c:pt idx="106">
                  <c:v>45519</c:v>
                </c:pt>
                <c:pt idx="107">
                  <c:v>45520</c:v>
                </c:pt>
                <c:pt idx="108">
                  <c:v>45521</c:v>
                </c:pt>
                <c:pt idx="109">
                  <c:v>45522</c:v>
                </c:pt>
                <c:pt idx="110">
                  <c:v>45523</c:v>
                </c:pt>
                <c:pt idx="111">
                  <c:v>45524</c:v>
                </c:pt>
                <c:pt idx="112">
                  <c:v>45525</c:v>
                </c:pt>
                <c:pt idx="113">
                  <c:v>45526</c:v>
                </c:pt>
                <c:pt idx="114">
                  <c:v>45527</c:v>
                </c:pt>
                <c:pt idx="115">
                  <c:v>45528</c:v>
                </c:pt>
                <c:pt idx="116">
                  <c:v>45529</c:v>
                </c:pt>
                <c:pt idx="117">
                  <c:v>45530</c:v>
                </c:pt>
                <c:pt idx="118">
                  <c:v>45531</c:v>
                </c:pt>
                <c:pt idx="119">
                  <c:v>45532</c:v>
                </c:pt>
                <c:pt idx="120">
                  <c:v>45533</c:v>
                </c:pt>
                <c:pt idx="121">
                  <c:v>45534</c:v>
                </c:pt>
                <c:pt idx="122">
                  <c:v>45535</c:v>
                </c:pt>
                <c:pt idx="123">
                  <c:v>45536</c:v>
                </c:pt>
                <c:pt idx="124">
                  <c:v>45537</c:v>
                </c:pt>
                <c:pt idx="125">
                  <c:v>45538</c:v>
                </c:pt>
                <c:pt idx="126">
                  <c:v>45539</c:v>
                </c:pt>
                <c:pt idx="127">
                  <c:v>45540</c:v>
                </c:pt>
                <c:pt idx="128">
                  <c:v>45541</c:v>
                </c:pt>
                <c:pt idx="129">
                  <c:v>45542</c:v>
                </c:pt>
                <c:pt idx="130">
                  <c:v>45543</c:v>
                </c:pt>
                <c:pt idx="131">
                  <c:v>45544</c:v>
                </c:pt>
                <c:pt idx="132">
                  <c:v>45545</c:v>
                </c:pt>
                <c:pt idx="133">
                  <c:v>45546</c:v>
                </c:pt>
                <c:pt idx="134">
                  <c:v>45547</c:v>
                </c:pt>
                <c:pt idx="135">
                  <c:v>45548</c:v>
                </c:pt>
                <c:pt idx="136">
                  <c:v>45549</c:v>
                </c:pt>
                <c:pt idx="137">
                  <c:v>45550</c:v>
                </c:pt>
                <c:pt idx="138">
                  <c:v>45551</c:v>
                </c:pt>
                <c:pt idx="139">
                  <c:v>45552</c:v>
                </c:pt>
                <c:pt idx="140">
                  <c:v>45553</c:v>
                </c:pt>
                <c:pt idx="141">
                  <c:v>45554</c:v>
                </c:pt>
                <c:pt idx="142">
                  <c:v>45555</c:v>
                </c:pt>
                <c:pt idx="143">
                  <c:v>45556</c:v>
                </c:pt>
                <c:pt idx="144">
                  <c:v>45557</c:v>
                </c:pt>
                <c:pt idx="145">
                  <c:v>45558</c:v>
                </c:pt>
                <c:pt idx="146">
                  <c:v>45559</c:v>
                </c:pt>
                <c:pt idx="147">
                  <c:v>45560</c:v>
                </c:pt>
                <c:pt idx="148">
                  <c:v>45561</c:v>
                </c:pt>
                <c:pt idx="149">
                  <c:v>45562</c:v>
                </c:pt>
                <c:pt idx="150">
                  <c:v>45563</c:v>
                </c:pt>
                <c:pt idx="151">
                  <c:v>45564</c:v>
                </c:pt>
                <c:pt idx="152">
                  <c:v>45565</c:v>
                </c:pt>
                <c:pt idx="153">
                  <c:v>45566</c:v>
                </c:pt>
                <c:pt idx="154">
                  <c:v>45567</c:v>
                </c:pt>
                <c:pt idx="155">
                  <c:v>45568</c:v>
                </c:pt>
                <c:pt idx="156">
                  <c:v>45569</c:v>
                </c:pt>
                <c:pt idx="157">
                  <c:v>45570</c:v>
                </c:pt>
                <c:pt idx="158">
                  <c:v>45571</c:v>
                </c:pt>
                <c:pt idx="159">
                  <c:v>45572</c:v>
                </c:pt>
                <c:pt idx="160">
                  <c:v>45573</c:v>
                </c:pt>
                <c:pt idx="161">
                  <c:v>45574</c:v>
                </c:pt>
                <c:pt idx="162">
                  <c:v>45575</c:v>
                </c:pt>
                <c:pt idx="163">
                  <c:v>45576</c:v>
                </c:pt>
              </c:numCache>
            </c:numRef>
          </c:xVal>
          <c:yVal>
            <c:numRef>
              <c:f>'2024'!$AH$15:$AH$178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C-446D-9963-4AFD29125D75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'2024'!$C$15:$C$178</c:f>
              <c:numCache>
                <c:formatCode>mm/dd/yy;@</c:formatCode>
                <c:ptCount val="164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  <c:pt idx="31">
                  <c:v>45444</c:v>
                </c:pt>
                <c:pt idx="32">
                  <c:v>45445</c:v>
                </c:pt>
                <c:pt idx="33">
                  <c:v>45446</c:v>
                </c:pt>
                <c:pt idx="34">
                  <c:v>45447</c:v>
                </c:pt>
                <c:pt idx="35">
                  <c:v>45448</c:v>
                </c:pt>
                <c:pt idx="36">
                  <c:v>45449</c:v>
                </c:pt>
                <c:pt idx="37">
                  <c:v>45450</c:v>
                </c:pt>
                <c:pt idx="38">
                  <c:v>45451</c:v>
                </c:pt>
                <c:pt idx="39">
                  <c:v>45452</c:v>
                </c:pt>
                <c:pt idx="40">
                  <c:v>45453</c:v>
                </c:pt>
                <c:pt idx="41">
                  <c:v>45454</c:v>
                </c:pt>
                <c:pt idx="42">
                  <c:v>45455</c:v>
                </c:pt>
                <c:pt idx="43">
                  <c:v>45456</c:v>
                </c:pt>
                <c:pt idx="44">
                  <c:v>45457</c:v>
                </c:pt>
                <c:pt idx="45">
                  <c:v>45458</c:v>
                </c:pt>
                <c:pt idx="46">
                  <c:v>45459</c:v>
                </c:pt>
                <c:pt idx="47">
                  <c:v>45460</c:v>
                </c:pt>
                <c:pt idx="48">
                  <c:v>45461</c:v>
                </c:pt>
                <c:pt idx="49">
                  <c:v>45462</c:v>
                </c:pt>
                <c:pt idx="50">
                  <c:v>45463</c:v>
                </c:pt>
                <c:pt idx="51">
                  <c:v>45464</c:v>
                </c:pt>
                <c:pt idx="52">
                  <c:v>45465</c:v>
                </c:pt>
                <c:pt idx="53">
                  <c:v>45466</c:v>
                </c:pt>
                <c:pt idx="54">
                  <c:v>45467</c:v>
                </c:pt>
                <c:pt idx="55">
                  <c:v>45468</c:v>
                </c:pt>
                <c:pt idx="56">
                  <c:v>45469</c:v>
                </c:pt>
                <c:pt idx="57">
                  <c:v>45470</c:v>
                </c:pt>
                <c:pt idx="58">
                  <c:v>45471</c:v>
                </c:pt>
                <c:pt idx="59">
                  <c:v>45472</c:v>
                </c:pt>
                <c:pt idx="60">
                  <c:v>45473</c:v>
                </c:pt>
                <c:pt idx="61">
                  <c:v>45474</c:v>
                </c:pt>
                <c:pt idx="62">
                  <c:v>45475</c:v>
                </c:pt>
                <c:pt idx="63">
                  <c:v>45476</c:v>
                </c:pt>
                <c:pt idx="64">
                  <c:v>45477</c:v>
                </c:pt>
                <c:pt idx="65">
                  <c:v>45478</c:v>
                </c:pt>
                <c:pt idx="66">
                  <c:v>45479</c:v>
                </c:pt>
                <c:pt idx="67">
                  <c:v>45480</c:v>
                </c:pt>
                <c:pt idx="68">
                  <c:v>45481</c:v>
                </c:pt>
                <c:pt idx="69">
                  <c:v>45482</c:v>
                </c:pt>
                <c:pt idx="70">
                  <c:v>45483</c:v>
                </c:pt>
                <c:pt idx="71">
                  <c:v>45484</c:v>
                </c:pt>
                <c:pt idx="72">
                  <c:v>45485</c:v>
                </c:pt>
                <c:pt idx="73">
                  <c:v>45486</c:v>
                </c:pt>
                <c:pt idx="74">
                  <c:v>45487</c:v>
                </c:pt>
                <c:pt idx="75">
                  <c:v>45488</c:v>
                </c:pt>
                <c:pt idx="76">
                  <c:v>45489</c:v>
                </c:pt>
                <c:pt idx="77">
                  <c:v>45490</c:v>
                </c:pt>
                <c:pt idx="78">
                  <c:v>45491</c:v>
                </c:pt>
                <c:pt idx="79">
                  <c:v>45492</c:v>
                </c:pt>
                <c:pt idx="80">
                  <c:v>45493</c:v>
                </c:pt>
                <c:pt idx="81">
                  <c:v>45494</c:v>
                </c:pt>
                <c:pt idx="82">
                  <c:v>45495</c:v>
                </c:pt>
                <c:pt idx="83">
                  <c:v>45496</c:v>
                </c:pt>
                <c:pt idx="84">
                  <c:v>45497</c:v>
                </c:pt>
                <c:pt idx="85">
                  <c:v>45498</c:v>
                </c:pt>
                <c:pt idx="86">
                  <c:v>45499</c:v>
                </c:pt>
                <c:pt idx="87">
                  <c:v>45500</c:v>
                </c:pt>
                <c:pt idx="88">
                  <c:v>45501</c:v>
                </c:pt>
                <c:pt idx="89">
                  <c:v>45502</c:v>
                </c:pt>
                <c:pt idx="90">
                  <c:v>45503</c:v>
                </c:pt>
                <c:pt idx="91">
                  <c:v>45504</c:v>
                </c:pt>
                <c:pt idx="92">
                  <c:v>45505</c:v>
                </c:pt>
                <c:pt idx="93">
                  <c:v>45506</c:v>
                </c:pt>
                <c:pt idx="94">
                  <c:v>45507</c:v>
                </c:pt>
                <c:pt idx="95">
                  <c:v>45508</c:v>
                </c:pt>
                <c:pt idx="96">
                  <c:v>45509</c:v>
                </c:pt>
                <c:pt idx="97">
                  <c:v>45510</c:v>
                </c:pt>
                <c:pt idx="98">
                  <c:v>45511</c:v>
                </c:pt>
                <c:pt idx="99">
                  <c:v>45512</c:v>
                </c:pt>
                <c:pt idx="100">
                  <c:v>45513</c:v>
                </c:pt>
                <c:pt idx="101">
                  <c:v>45514</c:v>
                </c:pt>
                <c:pt idx="102">
                  <c:v>45515</c:v>
                </c:pt>
                <c:pt idx="103">
                  <c:v>45516</c:v>
                </c:pt>
                <c:pt idx="104">
                  <c:v>45517</c:v>
                </c:pt>
                <c:pt idx="105">
                  <c:v>45518</c:v>
                </c:pt>
                <c:pt idx="106">
                  <c:v>45519</c:v>
                </c:pt>
                <c:pt idx="107">
                  <c:v>45520</c:v>
                </c:pt>
                <c:pt idx="108">
                  <c:v>45521</c:v>
                </c:pt>
                <c:pt idx="109">
                  <c:v>45522</c:v>
                </c:pt>
                <c:pt idx="110">
                  <c:v>45523</c:v>
                </c:pt>
                <c:pt idx="111">
                  <c:v>45524</c:v>
                </c:pt>
                <c:pt idx="112">
                  <c:v>45525</c:v>
                </c:pt>
                <c:pt idx="113">
                  <c:v>45526</c:v>
                </c:pt>
                <c:pt idx="114">
                  <c:v>45527</c:v>
                </c:pt>
                <c:pt idx="115">
                  <c:v>45528</c:v>
                </c:pt>
                <c:pt idx="116">
                  <c:v>45529</c:v>
                </c:pt>
                <c:pt idx="117">
                  <c:v>45530</c:v>
                </c:pt>
                <c:pt idx="118">
                  <c:v>45531</c:v>
                </c:pt>
                <c:pt idx="119">
                  <c:v>45532</c:v>
                </c:pt>
                <c:pt idx="120">
                  <c:v>45533</c:v>
                </c:pt>
                <c:pt idx="121">
                  <c:v>45534</c:v>
                </c:pt>
                <c:pt idx="122">
                  <c:v>45535</c:v>
                </c:pt>
                <c:pt idx="123">
                  <c:v>45536</c:v>
                </c:pt>
                <c:pt idx="124">
                  <c:v>45537</c:v>
                </c:pt>
                <c:pt idx="125">
                  <c:v>45538</c:v>
                </c:pt>
                <c:pt idx="126">
                  <c:v>45539</c:v>
                </c:pt>
                <c:pt idx="127">
                  <c:v>45540</c:v>
                </c:pt>
                <c:pt idx="128">
                  <c:v>45541</c:v>
                </c:pt>
                <c:pt idx="129">
                  <c:v>45542</c:v>
                </c:pt>
                <c:pt idx="130">
                  <c:v>45543</c:v>
                </c:pt>
                <c:pt idx="131">
                  <c:v>45544</c:v>
                </c:pt>
                <c:pt idx="132">
                  <c:v>45545</c:v>
                </c:pt>
                <c:pt idx="133">
                  <c:v>45546</c:v>
                </c:pt>
                <c:pt idx="134">
                  <c:v>45547</c:v>
                </c:pt>
                <c:pt idx="135">
                  <c:v>45548</c:v>
                </c:pt>
                <c:pt idx="136">
                  <c:v>45549</c:v>
                </c:pt>
                <c:pt idx="137">
                  <c:v>45550</c:v>
                </c:pt>
                <c:pt idx="138">
                  <c:v>45551</c:v>
                </c:pt>
                <c:pt idx="139">
                  <c:v>45552</c:v>
                </c:pt>
                <c:pt idx="140">
                  <c:v>45553</c:v>
                </c:pt>
                <c:pt idx="141">
                  <c:v>45554</c:v>
                </c:pt>
                <c:pt idx="142">
                  <c:v>45555</c:v>
                </c:pt>
                <c:pt idx="143">
                  <c:v>45556</c:v>
                </c:pt>
                <c:pt idx="144">
                  <c:v>45557</c:v>
                </c:pt>
                <c:pt idx="145">
                  <c:v>45558</c:v>
                </c:pt>
                <c:pt idx="146">
                  <c:v>45559</c:v>
                </c:pt>
                <c:pt idx="147">
                  <c:v>45560</c:v>
                </c:pt>
                <c:pt idx="148">
                  <c:v>45561</c:v>
                </c:pt>
                <c:pt idx="149">
                  <c:v>45562</c:v>
                </c:pt>
                <c:pt idx="150">
                  <c:v>45563</c:v>
                </c:pt>
                <c:pt idx="151">
                  <c:v>45564</c:v>
                </c:pt>
                <c:pt idx="152">
                  <c:v>45565</c:v>
                </c:pt>
                <c:pt idx="153">
                  <c:v>45566</c:v>
                </c:pt>
                <c:pt idx="154">
                  <c:v>45567</c:v>
                </c:pt>
                <c:pt idx="155">
                  <c:v>45568</c:v>
                </c:pt>
                <c:pt idx="156">
                  <c:v>45569</c:v>
                </c:pt>
                <c:pt idx="157">
                  <c:v>45570</c:v>
                </c:pt>
                <c:pt idx="158">
                  <c:v>45571</c:v>
                </c:pt>
                <c:pt idx="159">
                  <c:v>45572</c:v>
                </c:pt>
                <c:pt idx="160">
                  <c:v>45573</c:v>
                </c:pt>
                <c:pt idx="161">
                  <c:v>45574</c:v>
                </c:pt>
                <c:pt idx="162">
                  <c:v>45575</c:v>
                </c:pt>
                <c:pt idx="163">
                  <c:v>45576</c:v>
                </c:pt>
              </c:numCache>
            </c:numRef>
          </c:xVal>
          <c:yVal>
            <c:numRef>
              <c:f>'2024'!$AJ$15:$AJ$178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DC-446D-9963-4AFD29125D75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'2024'!$C$15:$C$178</c:f>
              <c:numCache>
                <c:formatCode>mm/dd/yy;@</c:formatCode>
                <c:ptCount val="164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  <c:pt idx="31">
                  <c:v>45444</c:v>
                </c:pt>
                <c:pt idx="32">
                  <c:v>45445</c:v>
                </c:pt>
                <c:pt idx="33">
                  <c:v>45446</c:v>
                </c:pt>
                <c:pt idx="34">
                  <c:v>45447</c:v>
                </c:pt>
                <c:pt idx="35">
                  <c:v>45448</c:v>
                </c:pt>
                <c:pt idx="36">
                  <c:v>45449</c:v>
                </c:pt>
                <c:pt idx="37">
                  <c:v>45450</c:v>
                </c:pt>
                <c:pt idx="38">
                  <c:v>45451</c:v>
                </c:pt>
                <c:pt idx="39">
                  <c:v>45452</c:v>
                </c:pt>
                <c:pt idx="40">
                  <c:v>45453</c:v>
                </c:pt>
                <c:pt idx="41">
                  <c:v>45454</c:v>
                </c:pt>
                <c:pt idx="42">
                  <c:v>45455</c:v>
                </c:pt>
                <c:pt idx="43">
                  <c:v>45456</c:v>
                </c:pt>
                <c:pt idx="44">
                  <c:v>45457</c:v>
                </c:pt>
                <c:pt idx="45">
                  <c:v>45458</c:v>
                </c:pt>
                <c:pt idx="46">
                  <c:v>45459</c:v>
                </c:pt>
                <c:pt idx="47">
                  <c:v>45460</c:v>
                </c:pt>
                <c:pt idx="48">
                  <c:v>45461</c:v>
                </c:pt>
                <c:pt idx="49">
                  <c:v>45462</c:v>
                </c:pt>
                <c:pt idx="50">
                  <c:v>45463</c:v>
                </c:pt>
                <c:pt idx="51">
                  <c:v>45464</c:v>
                </c:pt>
                <c:pt idx="52">
                  <c:v>45465</c:v>
                </c:pt>
                <c:pt idx="53">
                  <c:v>45466</c:v>
                </c:pt>
                <c:pt idx="54">
                  <c:v>45467</c:v>
                </c:pt>
                <c:pt idx="55">
                  <c:v>45468</c:v>
                </c:pt>
                <c:pt idx="56">
                  <c:v>45469</c:v>
                </c:pt>
                <c:pt idx="57">
                  <c:v>45470</c:v>
                </c:pt>
                <c:pt idx="58">
                  <c:v>45471</c:v>
                </c:pt>
                <c:pt idx="59">
                  <c:v>45472</c:v>
                </c:pt>
                <c:pt idx="60">
                  <c:v>45473</c:v>
                </c:pt>
                <c:pt idx="61">
                  <c:v>45474</c:v>
                </c:pt>
                <c:pt idx="62">
                  <c:v>45475</c:v>
                </c:pt>
                <c:pt idx="63">
                  <c:v>45476</c:v>
                </c:pt>
                <c:pt idx="64">
                  <c:v>45477</c:v>
                </c:pt>
                <c:pt idx="65">
                  <c:v>45478</c:v>
                </c:pt>
                <c:pt idx="66">
                  <c:v>45479</c:v>
                </c:pt>
                <c:pt idx="67">
                  <c:v>45480</c:v>
                </c:pt>
                <c:pt idx="68">
                  <c:v>45481</c:v>
                </c:pt>
                <c:pt idx="69">
                  <c:v>45482</c:v>
                </c:pt>
                <c:pt idx="70">
                  <c:v>45483</c:v>
                </c:pt>
                <c:pt idx="71">
                  <c:v>45484</c:v>
                </c:pt>
                <c:pt idx="72">
                  <c:v>45485</c:v>
                </c:pt>
                <c:pt idx="73">
                  <c:v>45486</c:v>
                </c:pt>
                <c:pt idx="74">
                  <c:v>45487</c:v>
                </c:pt>
                <c:pt idx="75">
                  <c:v>45488</c:v>
                </c:pt>
                <c:pt idx="76">
                  <c:v>45489</c:v>
                </c:pt>
                <c:pt idx="77">
                  <c:v>45490</c:v>
                </c:pt>
                <c:pt idx="78">
                  <c:v>45491</c:v>
                </c:pt>
                <c:pt idx="79">
                  <c:v>45492</c:v>
                </c:pt>
                <c:pt idx="80">
                  <c:v>45493</c:v>
                </c:pt>
                <c:pt idx="81">
                  <c:v>45494</c:v>
                </c:pt>
                <c:pt idx="82">
                  <c:v>45495</c:v>
                </c:pt>
                <c:pt idx="83">
                  <c:v>45496</c:v>
                </c:pt>
                <c:pt idx="84">
                  <c:v>45497</c:v>
                </c:pt>
                <c:pt idx="85">
                  <c:v>45498</c:v>
                </c:pt>
                <c:pt idx="86">
                  <c:v>45499</c:v>
                </c:pt>
                <c:pt idx="87">
                  <c:v>45500</c:v>
                </c:pt>
                <c:pt idx="88">
                  <c:v>45501</c:v>
                </c:pt>
                <c:pt idx="89">
                  <c:v>45502</c:v>
                </c:pt>
                <c:pt idx="90">
                  <c:v>45503</c:v>
                </c:pt>
                <c:pt idx="91">
                  <c:v>45504</c:v>
                </c:pt>
                <c:pt idx="92">
                  <c:v>45505</c:v>
                </c:pt>
                <c:pt idx="93">
                  <c:v>45506</c:v>
                </c:pt>
                <c:pt idx="94">
                  <c:v>45507</c:v>
                </c:pt>
                <c:pt idx="95">
                  <c:v>45508</c:v>
                </c:pt>
                <c:pt idx="96">
                  <c:v>45509</c:v>
                </c:pt>
                <c:pt idx="97">
                  <c:v>45510</c:v>
                </c:pt>
                <c:pt idx="98">
                  <c:v>45511</c:v>
                </c:pt>
                <c:pt idx="99">
                  <c:v>45512</c:v>
                </c:pt>
                <c:pt idx="100">
                  <c:v>45513</c:v>
                </c:pt>
                <c:pt idx="101">
                  <c:v>45514</c:v>
                </c:pt>
                <c:pt idx="102">
                  <c:v>45515</c:v>
                </c:pt>
                <c:pt idx="103">
                  <c:v>45516</c:v>
                </c:pt>
                <c:pt idx="104">
                  <c:v>45517</c:v>
                </c:pt>
                <c:pt idx="105">
                  <c:v>45518</c:v>
                </c:pt>
                <c:pt idx="106">
                  <c:v>45519</c:v>
                </c:pt>
                <c:pt idx="107">
                  <c:v>45520</c:v>
                </c:pt>
                <c:pt idx="108">
                  <c:v>45521</c:v>
                </c:pt>
                <c:pt idx="109">
                  <c:v>45522</c:v>
                </c:pt>
                <c:pt idx="110">
                  <c:v>45523</c:v>
                </c:pt>
                <c:pt idx="111">
                  <c:v>45524</c:v>
                </c:pt>
                <c:pt idx="112">
                  <c:v>45525</c:v>
                </c:pt>
                <c:pt idx="113">
                  <c:v>45526</c:v>
                </c:pt>
                <c:pt idx="114">
                  <c:v>45527</c:v>
                </c:pt>
                <c:pt idx="115">
                  <c:v>45528</c:v>
                </c:pt>
                <c:pt idx="116">
                  <c:v>45529</c:v>
                </c:pt>
                <c:pt idx="117">
                  <c:v>45530</c:v>
                </c:pt>
                <c:pt idx="118">
                  <c:v>45531</c:v>
                </c:pt>
                <c:pt idx="119">
                  <c:v>45532</c:v>
                </c:pt>
                <c:pt idx="120">
                  <c:v>45533</c:v>
                </c:pt>
                <c:pt idx="121">
                  <c:v>45534</c:v>
                </c:pt>
                <c:pt idx="122">
                  <c:v>45535</c:v>
                </c:pt>
                <c:pt idx="123">
                  <c:v>45536</c:v>
                </c:pt>
                <c:pt idx="124">
                  <c:v>45537</c:v>
                </c:pt>
                <c:pt idx="125">
                  <c:v>45538</c:v>
                </c:pt>
                <c:pt idx="126">
                  <c:v>45539</c:v>
                </c:pt>
                <c:pt idx="127">
                  <c:v>45540</c:v>
                </c:pt>
                <c:pt idx="128">
                  <c:v>45541</c:v>
                </c:pt>
                <c:pt idx="129">
                  <c:v>45542</c:v>
                </c:pt>
                <c:pt idx="130">
                  <c:v>45543</c:v>
                </c:pt>
                <c:pt idx="131">
                  <c:v>45544</c:v>
                </c:pt>
                <c:pt idx="132">
                  <c:v>45545</c:v>
                </c:pt>
                <c:pt idx="133">
                  <c:v>45546</c:v>
                </c:pt>
                <c:pt idx="134">
                  <c:v>45547</c:v>
                </c:pt>
                <c:pt idx="135">
                  <c:v>45548</c:v>
                </c:pt>
                <c:pt idx="136">
                  <c:v>45549</c:v>
                </c:pt>
                <c:pt idx="137">
                  <c:v>45550</c:v>
                </c:pt>
                <c:pt idx="138">
                  <c:v>45551</c:v>
                </c:pt>
                <c:pt idx="139">
                  <c:v>45552</c:v>
                </c:pt>
                <c:pt idx="140">
                  <c:v>45553</c:v>
                </c:pt>
                <c:pt idx="141">
                  <c:v>45554</c:v>
                </c:pt>
                <c:pt idx="142">
                  <c:v>45555</c:v>
                </c:pt>
                <c:pt idx="143">
                  <c:v>45556</c:v>
                </c:pt>
                <c:pt idx="144">
                  <c:v>45557</c:v>
                </c:pt>
                <c:pt idx="145">
                  <c:v>45558</c:v>
                </c:pt>
                <c:pt idx="146">
                  <c:v>45559</c:v>
                </c:pt>
                <c:pt idx="147">
                  <c:v>45560</c:v>
                </c:pt>
                <c:pt idx="148">
                  <c:v>45561</c:v>
                </c:pt>
                <c:pt idx="149">
                  <c:v>45562</c:v>
                </c:pt>
                <c:pt idx="150">
                  <c:v>45563</c:v>
                </c:pt>
                <c:pt idx="151">
                  <c:v>45564</c:v>
                </c:pt>
                <c:pt idx="152">
                  <c:v>45565</c:v>
                </c:pt>
                <c:pt idx="153">
                  <c:v>45566</c:v>
                </c:pt>
                <c:pt idx="154">
                  <c:v>45567</c:v>
                </c:pt>
                <c:pt idx="155">
                  <c:v>45568</c:v>
                </c:pt>
                <c:pt idx="156">
                  <c:v>45569</c:v>
                </c:pt>
                <c:pt idx="157">
                  <c:v>45570</c:v>
                </c:pt>
                <c:pt idx="158">
                  <c:v>45571</c:v>
                </c:pt>
                <c:pt idx="159">
                  <c:v>45572</c:v>
                </c:pt>
                <c:pt idx="160">
                  <c:v>45573</c:v>
                </c:pt>
                <c:pt idx="161">
                  <c:v>45574</c:v>
                </c:pt>
                <c:pt idx="162">
                  <c:v>45575</c:v>
                </c:pt>
                <c:pt idx="163">
                  <c:v>45576</c:v>
                </c:pt>
              </c:numCache>
            </c:numRef>
          </c:xVal>
          <c:yVal>
            <c:numRef>
              <c:f>'2024'!$AI$15:$AI$178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DC-446D-9963-4AFD29125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'2024'!$C$15:$C$178</c:f>
              <c:numCache>
                <c:formatCode>mm/dd/yy;@</c:formatCode>
                <c:ptCount val="164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  <c:pt idx="31">
                  <c:v>45444</c:v>
                </c:pt>
                <c:pt idx="32">
                  <c:v>45445</c:v>
                </c:pt>
                <c:pt idx="33">
                  <c:v>45446</c:v>
                </c:pt>
                <c:pt idx="34">
                  <c:v>45447</c:v>
                </c:pt>
                <c:pt idx="35">
                  <c:v>45448</c:v>
                </c:pt>
                <c:pt idx="36">
                  <c:v>45449</c:v>
                </c:pt>
                <c:pt idx="37">
                  <c:v>45450</c:v>
                </c:pt>
                <c:pt idx="38">
                  <c:v>45451</c:v>
                </c:pt>
                <c:pt idx="39">
                  <c:v>45452</c:v>
                </c:pt>
                <c:pt idx="40">
                  <c:v>45453</c:v>
                </c:pt>
                <c:pt idx="41">
                  <c:v>45454</c:v>
                </c:pt>
                <c:pt idx="42">
                  <c:v>45455</c:v>
                </c:pt>
                <c:pt idx="43">
                  <c:v>45456</c:v>
                </c:pt>
                <c:pt idx="44">
                  <c:v>45457</c:v>
                </c:pt>
                <c:pt idx="45">
                  <c:v>45458</c:v>
                </c:pt>
                <c:pt idx="46">
                  <c:v>45459</c:v>
                </c:pt>
                <c:pt idx="47">
                  <c:v>45460</c:v>
                </c:pt>
                <c:pt idx="48">
                  <c:v>45461</c:v>
                </c:pt>
                <c:pt idx="49">
                  <c:v>45462</c:v>
                </c:pt>
                <c:pt idx="50">
                  <c:v>45463</c:v>
                </c:pt>
                <c:pt idx="51">
                  <c:v>45464</c:v>
                </c:pt>
                <c:pt idx="52">
                  <c:v>45465</c:v>
                </c:pt>
                <c:pt idx="53">
                  <c:v>45466</c:v>
                </c:pt>
                <c:pt idx="54">
                  <c:v>45467</c:v>
                </c:pt>
                <c:pt idx="55">
                  <c:v>45468</c:v>
                </c:pt>
                <c:pt idx="56">
                  <c:v>45469</c:v>
                </c:pt>
                <c:pt idx="57">
                  <c:v>45470</c:v>
                </c:pt>
                <c:pt idx="58">
                  <c:v>45471</c:v>
                </c:pt>
                <c:pt idx="59">
                  <c:v>45472</c:v>
                </c:pt>
                <c:pt idx="60">
                  <c:v>45473</c:v>
                </c:pt>
                <c:pt idx="61">
                  <c:v>45474</c:v>
                </c:pt>
                <c:pt idx="62">
                  <c:v>45475</c:v>
                </c:pt>
                <c:pt idx="63">
                  <c:v>45476</c:v>
                </c:pt>
                <c:pt idx="64">
                  <c:v>45477</c:v>
                </c:pt>
                <c:pt idx="65">
                  <c:v>45478</c:v>
                </c:pt>
                <c:pt idx="66">
                  <c:v>45479</c:v>
                </c:pt>
                <c:pt idx="67">
                  <c:v>45480</c:v>
                </c:pt>
                <c:pt idx="68">
                  <c:v>45481</c:v>
                </c:pt>
                <c:pt idx="69">
                  <c:v>45482</c:v>
                </c:pt>
                <c:pt idx="70">
                  <c:v>45483</c:v>
                </c:pt>
                <c:pt idx="71">
                  <c:v>45484</c:v>
                </c:pt>
                <c:pt idx="72">
                  <c:v>45485</c:v>
                </c:pt>
                <c:pt idx="73">
                  <c:v>45486</c:v>
                </c:pt>
                <c:pt idx="74">
                  <c:v>45487</c:v>
                </c:pt>
                <c:pt idx="75">
                  <c:v>45488</c:v>
                </c:pt>
                <c:pt idx="76">
                  <c:v>45489</c:v>
                </c:pt>
                <c:pt idx="77">
                  <c:v>45490</c:v>
                </c:pt>
                <c:pt idx="78">
                  <c:v>45491</c:v>
                </c:pt>
                <c:pt idx="79">
                  <c:v>45492</c:v>
                </c:pt>
                <c:pt idx="80">
                  <c:v>45493</c:v>
                </c:pt>
                <c:pt idx="81">
                  <c:v>45494</c:v>
                </c:pt>
                <c:pt idx="82">
                  <c:v>45495</c:v>
                </c:pt>
                <c:pt idx="83">
                  <c:v>45496</c:v>
                </c:pt>
                <c:pt idx="84">
                  <c:v>45497</c:v>
                </c:pt>
                <c:pt idx="85">
                  <c:v>45498</c:v>
                </c:pt>
                <c:pt idx="86">
                  <c:v>45499</c:v>
                </c:pt>
                <c:pt idx="87">
                  <c:v>45500</c:v>
                </c:pt>
                <c:pt idx="88">
                  <c:v>45501</c:v>
                </c:pt>
                <c:pt idx="89">
                  <c:v>45502</c:v>
                </c:pt>
                <c:pt idx="90">
                  <c:v>45503</c:v>
                </c:pt>
                <c:pt idx="91">
                  <c:v>45504</c:v>
                </c:pt>
                <c:pt idx="92">
                  <c:v>45505</c:v>
                </c:pt>
                <c:pt idx="93">
                  <c:v>45506</c:v>
                </c:pt>
                <c:pt idx="94">
                  <c:v>45507</c:v>
                </c:pt>
                <c:pt idx="95">
                  <c:v>45508</c:v>
                </c:pt>
                <c:pt idx="96">
                  <c:v>45509</c:v>
                </c:pt>
                <c:pt idx="97">
                  <c:v>45510</c:v>
                </c:pt>
                <c:pt idx="98">
                  <c:v>45511</c:v>
                </c:pt>
                <c:pt idx="99">
                  <c:v>45512</c:v>
                </c:pt>
                <c:pt idx="100">
                  <c:v>45513</c:v>
                </c:pt>
                <c:pt idx="101">
                  <c:v>45514</c:v>
                </c:pt>
                <c:pt idx="102">
                  <c:v>45515</c:v>
                </c:pt>
                <c:pt idx="103">
                  <c:v>45516</c:v>
                </c:pt>
                <c:pt idx="104">
                  <c:v>45517</c:v>
                </c:pt>
                <c:pt idx="105">
                  <c:v>45518</c:v>
                </c:pt>
                <c:pt idx="106">
                  <c:v>45519</c:v>
                </c:pt>
                <c:pt idx="107">
                  <c:v>45520</c:v>
                </c:pt>
                <c:pt idx="108">
                  <c:v>45521</c:v>
                </c:pt>
                <c:pt idx="109">
                  <c:v>45522</c:v>
                </c:pt>
                <c:pt idx="110">
                  <c:v>45523</c:v>
                </c:pt>
                <c:pt idx="111">
                  <c:v>45524</c:v>
                </c:pt>
                <c:pt idx="112">
                  <c:v>45525</c:v>
                </c:pt>
                <c:pt idx="113">
                  <c:v>45526</c:v>
                </c:pt>
                <c:pt idx="114">
                  <c:v>45527</c:v>
                </c:pt>
                <c:pt idx="115">
                  <c:v>45528</c:v>
                </c:pt>
                <c:pt idx="116">
                  <c:v>45529</c:v>
                </c:pt>
                <c:pt idx="117">
                  <c:v>45530</c:v>
                </c:pt>
                <c:pt idx="118">
                  <c:v>45531</c:v>
                </c:pt>
                <c:pt idx="119">
                  <c:v>45532</c:v>
                </c:pt>
                <c:pt idx="120">
                  <c:v>45533</c:v>
                </c:pt>
                <c:pt idx="121">
                  <c:v>45534</c:v>
                </c:pt>
                <c:pt idx="122">
                  <c:v>45535</c:v>
                </c:pt>
                <c:pt idx="123">
                  <c:v>45536</c:v>
                </c:pt>
                <c:pt idx="124">
                  <c:v>45537</c:v>
                </c:pt>
                <c:pt idx="125">
                  <c:v>45538</c:v>
                </c:pt>
                <c:pt idx="126">
                  <c:v>45539</c:v>
                </c:pt>
                <c:pt idx="127">
                  <c:v>45540</c:v>
                </c:pt>
                <c:pt idx="128">
                  <c:v>45541</c:v>
                </c:pt>
                <c:pt idx="129">
                  <c:v>45542</c:v>
                </c:pt>
                <c:pt idx="130">
                  <c:v>45543</c:v>
                </c:pt>
                <c:pt idx="131">
                  <c:v>45544</c:v>
                </c:pt>
                <c:pt idx="132">
                  <c:v>45545</c:v>
                </c:pt>
                <c:pt idx="133">
                  <c:v>45546</c:v>
                </c:pt>
                <c:pt idx="134">
                  <c:v>45547</c:v>
                </c:pt>
                <c:pt idx="135">
                  <c:v>45548</c:v>
                </c:pt>
                <c:pt idx="136">
                  <c:v>45549</c:v>
                </c:pt>
                <c:pt idx="137">
                  <c:v>45550</c:v>
                </c:pt>
                <c:pt idx="138">
                  <c:v>45551</c:v>
                </c:pt>
                <c:pt idx="139">
                  <c:v>45552</c:v>
                </c:pt>
                <c:pt idx="140">
                  <c:v>45553</c:v>
                </c:pt>
                <c:pt idx="141">
                  <c:v>45554</c:v>
                </c:pt>
                <c:pt idx="142">
                  <c:v>45555</c:v>
                </c:pt>
                <c:pt idx="143">
                  <c:v>45556</c:v>
                </c:pt>
                <c:pt idx="144">
                  <c:v>45557</c:v>
                </c:pt>
                <c:pt idx="145">
                  <c:v>45558</c:v>
                </c:pt>
                <c:pt idx="146">
                  <c:v>45559</c:v>
                </c:pt>
                <c:pt idx="147">
                  <c:v>45560</c:v>
                </c:pt>
                <c:pt idx="148">
                  <c:v>45561</c:v>
                </c:pt>
                <c:pt idx="149">
                  <c:v>45562</c:v>
                </c:pt>
                <c:pt idx="150">
                  <c:v>45563</c:v>
                </c:pt>
                <c:pt idx="151">
                  <c:v>45564</c:v>
                </c:pt>
                <c:pt idx="152">
                  <c:v>45565</c:v>
                </c:pt>
                <c:pt idx="153">
                  <c:v>45566</c:v>
                </c:pt>
                <c:pt idx="154">
                  <c:v>45567</c:v>
                </c:pt>
                <c:pt idx="155">
                  <c:v>45568</c:v>
                </c:pt>
                <c:pt idx="156">
                  <c:v>45569</c:v>
                </c:pt>
                <c:pt idx="157">
                  <c:v>45570</c:v>
                </c:pt>
                <c:pt idx="158">
                  <c:v>45571</c:v>
                </c:pt>
                <c:pt idx="159">
                  <c:v>45572</c:v>
                </c:pt>
                <c:pt idx="160">
                  <c:v>45573</c:v>
                </c:pt>
                <c:pt idx="161">
                  <c:v>45574</c:v>
                </c:pt>
                <c:pt idx="162">
                  <c:v>45575</c:v>
                </c:pt>
                <c:pt idx="163">
                  <c:v>45576</c:v>
                </c:pt>
              </c:numCache>
            </c:numRef>
          </c:xVal>
          <c:yVal>
            <c:numRef>
              <c:f>'2024'!$AG$15:$AG$178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8DC-446D-9963-4AFD29125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603594819187198E-2"/>
          <c:y val="0.8364114597382234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2025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'2025'!$C$15:$C$178</c:f>
              <c:numCache>
                <c:formatCode>mm/dd/yy;@</c:formatCode>
                <c:ptCount val="16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</c:numCache>
            </c:numRef>
          </c:xVal>
          <c:yVal>
            <c:numRef>
              <c:f>'2025'!$J$15:$J$178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D3-4198-A884-B99B47BE57E6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'2025'!$C$15:$C$178</c:f>
              <c:numCache>
                <c:formatCode>mm/dd/yy;@</c:formatCode>
                <c:ptCount val="16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</c:numCache>
            </c:numRef>
          </c:xVal>
          <c:yVal>
            <c:numRef>
              <c:f>'2025'!$AH$15:$AH$178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D3-4198-A884-B99B47BE57E6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'2025'!$C$15:$C$178</c:f>
              <c:numCache>
                <c:formatCode>mm/dd/yy;@</c:formatCode>
                <c:ptCount val="16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</c:numCache>
            </c:numRef>
          </c:xVal>
          <c:yVal>
            <c:numRef>
              <c:f>'2025'!$AJ$15:$AJ$178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D3-4198-A884-B99B47BE57E6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'2025'!$C$15:$C$178</c:f>
              <c:numCache>
                <c:formatCode>mm/dd/yy;@</c:formatCode>
                <c:ptCount val="16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</c:numCache>
            </c:numRef>
          </c:xVal>
          <c:yVal>
            <c:numRef>
              <c:f>'2025'!$AI$15:$AI$178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D3-4198-A884-B99B47BE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'2025'!$C$15:$C$178</c:f>
              <c:numCache>
                <c:formatCode>mm/dd/yy;@</c:formatCode>
                <c:ptCount val="164"/>
                <c:pt idx="0">
                  <c:v>45778</c:v>
                </c:pt>
                <c:pt idx="1">
                  <c:v>45779</c:v>
                </c:pt>
                <c:pt idx="2">
                  <c:v>45780</c:v>
                </c:pt>
                <c:pt idx="3">
                  <c:v>45781</c:v>
                </c:pt>
                <c:pt idx="4">
                  <c:v>45782</c:v>
                </c:pt>
                <c:pt idx="5">
                  <c:v>45783</c:v>
                </c:pt>
                <c:pt idx="6">
                  <c:v>45784</c:v>
                </c:pt>
                <c:pt idx="7">
                  <c:v>45785</c:v>
                </c:pt>
                <c:pt idx="8">
                  <c:v>45786</c:v>
                </c:pt>
                <c:pt idx="9">
                  <c:v>45787</c:v>
                </c:pt>
                <c:pt idx="10">
                  <c:v>45788</c:v>
                </c:pt>
                <c:pt idx="11">
                  <c:v>45789</c:v>
                </c:pt>
                <c:pt idx="12">
                  <c:v>45790</c:v>
                </c:pt>
                <c:pt idx="13">
                  <c:v>45791</c:v>
                </c:pt>
                <c:pt idx="14">
                  <c:v>45792</c:v>
                </c:pt>
                <c:pt idx="15">
                  <c:v>45793</c:v>
                </c:pt>
                <c:pt idx="16">
                  <c:v>45794</c:v>
                </c:pt>
                <c:pt idx="17">
                  <c:v>45795</c:v>
                </c:pt>
                <c:pt idx="18">
                  <c:v>45796</c:v>
                </c:pt>
                <c:pt idx="19">
                  <c:v>45797</c:v>
                </c:pt>
                <c:pt idx="20">
                  <c:v>45798</c:v>
                </c:pt>
                <c:pt idx="21">
                  <c:v>45799</c:v>
                </c:pt>
                <c:pt idx="22">
                  <c:v>45800</c:v>
                </c:pt>
                <c:pt idx="23">
                  <c:v>45801</c:v>
                </c:pt>
                <c:pt idx="24">
                  <c:v>45802</c:v>
                </c:pt>
                <c:pt idx="25">
                  <c:v>45803</c:v>
                </c:pt>
                <c:pt idx="26">
                  <c:v>45804</c:v>
                </c:pt>
                <c:pt idx="27">
                  <c:v>45805</c:v>
                </c:pt>
                <c:pt idx="28">
                  <c:v>45806</c:v>
                </c:pt>
                <c:pt idx="29">
                  <c:v>45807</c:v>
                </c:pt>
                <c:pt idx="30">
                  <c:v>45808</c:v>
                </c:pt>
                <c:pt idx="31">
                  <c:v>45809</c:v>
                </c:pt>
                <c:pt idx="32">
                  <c:v>45810</c:v>
                </c:pt>
                <c:pt idx="33">
                  <c:v>45811</c:v>
                </c:pt>
                <c:pt idx="34">
                  <c:v>45812</c:v>
                </c:pt>
                <c:pt idx="35">
                  <c:v>45813</c:v>
                </c:pt>
                <c:pt idx="36">
                  <c:v>45814</c:v>
                </c:pt>
                <c:pt idx="37">
                  <c:v>45815</c:v>
                </c:pt>
                <c:pt idx="38">
                  <c:v>45816</c:v>
                </c:pt>
                <c:pt idx="39">
                  <c:v>45817</c:v>
                </c:pt>
                <c:pt idx="40">
                  <c:v>45818</c:v>
                </c:pt>
                <c:pt idx="41">
                  <c:v>45819</c:v>
                </c:pt>
                <c:pt idx="42">
                  <c:v>45820</c:v>
                </c:pt>
                <c:pt idx="43">
                  <c:v>45821</c:v>
                </c:pt>
                <c:pt idx="44">
                  <c:v>45822</c:v>
                </c:pt>
                <c:pt idx="45">
                  <c:v>45823</c:v>
                </c:pt>
                <c:pt idx="46">
                  <c:v>45824</c:v>
                </c:pt>
                <c:pt idx="47">
                  <c:v>45825</c:v>
                </c:pt>
                <c:pt idx="48">
                  <c:v>45826</c:v>
                </c:pt>
                <c:pt idx="49">
                  <c:v>45827</c:v>
                </c:pt>
                <c:pt idx="50">
                  <c:v>45828</c:v>
                </c:pt>
                <c:pt idx="51">
                  <c:v>45829</c:v>
                </c:pt>
                <c:pt idx="52">
                  <c:v>45830</c:v>
                </c:pt>
                <c:pt idx="53">
                  <c:v>45831</c:v>
                </c:pt>
                <c:pt idx="54">
                  <c:v>45832</c:v>
                </c:pt>
                <c:pt idx="55">
                  <c:v>45833</c:v>
                </c:pt>
                <c:pt idx="56">
                  <c:v>45834</c:v>
                </c:pt>
                <c:pt idx="57">
                  <c:v>45835</c:v>
                </c:pt>
                <c:pt idx="58">
                  <c:v>45836</c:v>
                </c:pt>
                <c:pt idx="59">
                  <c:v>45837</c:v>
                </c:pt>
                <c:pt idx="60">
                  <c:v>45838</c:v>
                </c:pt>
                <c:pt idx="61">
                  <c:v>45839</c:v>
                </c:pt>
                <c:pt idx="62">
                  <c:v>45840</c:v>
                </c:pt>
                <c:pt idx="63">
                  <c:v>45841</c:v>
                </c:pt>
                <c:pt idx="64">
                  <c:v>45842</c:v>
                </c:pt>
                <c:pt idx="65">
                  <c:v>45843</c:v>
                </c:pt>
                <c:pt idx="66">
                  <c:v>45844</c:v>
                </c:pt>
                <c:pt idx="67">
                  <c:v>45845</c:v>
                </c:pt>
                <c:pt idx="68">
                  <c:v>45846</c:v>
                </c:pt>
                <c:pt idx="69">
                  <c:v>45847</c:v>
                </c:pt>
                <c:pt idx="70">
                  <c:v>45848</c:v>
                </c:pt>
                <c:pt idx="71">
                  <c:v>45849</c:v>
                </c:pt>
                <c:pt idx="72">
                  <c:v>45850</c:v>
                </c:pt>
                <c:pt idx="73">
                  <c:v>45851</c:v>
                </c:pt>
                <c:pt idx="74">
                  <c:v>45852</c:v>
                </c:pt>
                <c:pt idx="75">
                  <c:v>45853</c:v>
                </c:pt>
                <c:pt idx="76">
                  <c:v>45854</c:v>
                </c:pt>
                <c:pt idx="77">
                  <c:v>45855</c:v>
                </c:pt>
                <c:pt idx="78">
                  <c:v>45856</c:v>
                </c:pt>
                <c:pt idx="79">
                  <c:v>45857</c:v>
                </c:pt>
                <c:pt idx="80">
                  <c:v>45858</c:v>
                </c:pt>
                <c:pt idx="81">
                  <c:v>45859</c:v>
                </c:pt>
                <c:pt idx="82">
                  <c:v>45860</c:v>
                </c:pt>
                <c:pt idx="83">
                  <c:v>45861</c:v>
                </c:pt>
                <c:pt idx="84">
                  <c:v>45862</c:v>
                </c:pt>
                <c:pt idx="85">
                  <c:v>45863</c:v>
                </c:pt>
                <c:pt idx="86">
                  <c:v>45864</c:v>
                </c:pt>
                <c:pt idx="87">
                  <c:v>45865</c:v>
                </c:pt>
                <c:pt idx="88">
                  <c:v>45866</c:v>
                </c:pt>
                <c:pt idx="89">
                  <c:v>45867</c:v>
                </c:pt>
                <c:pt idx="90">
                  <c:v>45868</c:v>
                </c:pt>
                <c:pt idx="91">
                  <c:v>45869</c:v>
                </c:pt>
                <c:pt idx="92">
                  <c:v>45870</c:v>
                </c:pt>
                <c:pt idx="93">
                  <c:v>45871</c:v>
                </c:pt>
                <c:pt idx="94">
                  <c:v>45872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45878</c:v>
                </c:pt>
                <c:pt idx="101">
                  <c:v>45879</c:v>
                </c:pt>
                <c:pt idx="102">
                  <c:v>45880</c:v>
                </c:pt>
                <c:pt idx="103">
                  <c:v>45881</c:v>
                </c:pt>
                <c:pt idx="104">
                  <c:v>45882</c:v>
                </c:pt>
                <c:pt idx="105">
                  <c:v>45883</c:v>
                </c:pt>
                <c:pt idx="106">
                  <c:v>45884</c:v>
                </c:pt>
                <c:pt idx="107">
                  <c:v>45885</c:v>
                </c:pt>
                <c:pt idx="108">
                  <c:v>45886</c:v>
                </c:pt>
                <c:pt idx="109">
                  <c:v>45887</c:v>
                </c:pt>
                <c:pt idx="110">
                  <c:v>45888</c:v>
                </c:pt>
                <c:pt idx="111">
                  <c:v>45889</c:v>
                </c:pt>
                <c:pt idx="112">
                  <c:v>45890</c:v>
                </c:pt>
                <c:pt idx="113">
                  <c:v>45891</c:v>
                </c:pt>
                <c:pt idx="114">
                  <c:v>45892</c:v>
                </c:pt>
                <c:pt idx="115">
                  <c:v>45893</c:v>
                </c:pt>
                <c:pt idx="116">
                  <c:v>45894</c:v>
                </c:pt>
                <c:pt idx="117">
                  <c:v>45895</c:v>
                </c:pt>
                <c:pt idx="118">
                  <c:v>45896</c:v>
                </c:pt>
                <c:pt idx="119">
                  <c:v>45897</c:v>
                </c:pt>
                <c:pt idx="120">
                  <c:v>45898</c:v>
                </c:pt>
                <c:pt idx="121">
                  <c:v>45899</c:v>
                </c:pt>
                <c:pt idx="122">
                  <c:v>45900</c:v>
                </c:pt>
                <c:pt idx="123">
                  <c:v>45901</c:v>
                </c:pt>
                <c:pt idx="124">
                  <c:v>45902</c:v>
                </c:pt>
                <c:pt idx="125">
                  <c:v>45903</c:v>
                </c:pt>
                <c:pt idx="126">
                  <c:v>45904</c:v>
                </c:pt>
                <c:pt idx="127">
                  <c:v>45905</c:v>
                </c:pt>
                <c:pt idx="128">
                  <c:v>45906</c:v>
                </c:pt>
                <c:pt idx="129">
                  <c:v>45907</c:v>
                </c:pt>
                <c:pt idx="130">
                  <c:v>45908</c:v>
                </c:pt>
                <c:pt idx="131">
                  <c:v>45909</c:v>
                </c:pt>
                <c:pt idx="132">
                  <c:v>45910</c:v>
                </c:pt>
                <c:pt idx="133">
                  <c:v>45911</c:v>
                </c:pt>
                <c:pt idx="134">
                  <c:v>45912</c:v>
                </c:pt>
                <c:pt idx="135">
                  <c:v>45913</c:v>
                </c:pt>
                <c:pt idx="136">
                  <c:v>45914</c:v>
                </c:pt>
                <c:pt idx="137">
                  <c:v>45915</c:v>
                </c:pt>
                <c:pt idx="138">
                  <c:v>45916</c:v>
                </c:pt>
                <c:pt idx="139">
                  <c:v>45917</c:v>
                </c:pt>
                <c:pt idx="140">
                  <c:v>45918</c:v>
                </c:pt>
                <c:pt idx="141">
                  <c:v>45919</c:v>
                </c:pt>
                <c:pt idx="142">
                  <c:v>45920</c:v>
                </c:pt>
                <c:pt idx="143">
                  <c:v>45921</c:v>
                </c:pt>
                <c:pt idx="144">
                  <c:v>45922</c:v>
                </c:pt>
                <c:pt idx="145">
                  <c:v>45923</c:v>
                </c:pt>
                <c:pt idx="146">
                  <c:v>45924</c:v>
                </c:pt>
                <c:pt idx="147">
                  <c:v>45925</c:v>
                </c:pt>
                <c:pt idx="148">
                  <c:v>45926</c:v>
                </c:pt>
                <c:pt idx="149">
                  <c:v>45927</c:v>
                </c:pt>
                <c:pt idx="150">
                  <c:v>45928</c:v>
                </c:pt>
                <c:pt idx="151">
                  <c:v>45929</c:v>
                </c:pt>
                <c:pt idx="152">
                  <c:v>45930</c:v>
                </c:pt>
                <c:pt idx="153">
                  <c:v>45931</c:v>
                </c:pt>
                <c:pt idx="154">
                  <c:v>45932</c:v>
                </c:pt>
                <c:pt idx="155">
                  <c:v>45933</c:v>
                </c:pt>
                <c:pt idx="156">
                  <c:v>45934</c:v>
                </c:pt>
                <c:pt idx="157">
                  <c:v>45935</c:v>
                </c:pt>
                <c:pt idx="158">
                  <c:v>45936</c:v>
                </c:pt>
                <c:pt idx="159">
                  <c:v>45937</c:v>
                </c:pt>
                <c:pt idx="160">
                  <c:v>45938</c:v>
                </c:pt>
                <c:pt idx="161">
                  <c:v>45939</c:v>
                </c:pt>
                <c:pt idx="162">
                  <c:v>45940</c:v>
                </c:pt>
                <c:pt idx="163">
                  <c:v>45941</c:v>
                </c:pt>
              </c:numCache>
            </c:numRef>
          </c:xVal>
          <c:yVal>
            <c:numRef>
              <c:f>'2025'!$AG$15:$AG$178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ED3-4198-A884-B99B47BE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603594819187198E-2"/>
          <c:y val="0.8364114597382234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2026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'2026'!$C$15:$C$178</c:f>
              <c:numCache>
                <c:formatCode>mm/dd/yy;@</c:formatCode>
                <c:ptCount val="164"/>
                <c:pt idx="0">
                  <c:v>46143</c:v>
                </c:pt>
                <c:pt idx="1">
                  <c:v>46144</c:v>
                </c:pt>
                <c:pt idx="2">
                  <c:v>46145</c:v>
                </c:pt>
                <c:pt idx="3">
                  <c:v>46146</c:v>
                </c:pt>
                <c:pt idx="4">
                  <c:v>46147</c:v>
                </c:pt>
                <c:pt idx="5">
                  <c:v>46148</c:v>
                </c:pt>
                <c:pt idx="6">
                  <c:v>46149</c:v>
                </c:pt>
                <c:pt idx="7">
                  <c:v>46150</c:v>
                </c:pt>
                <c:pt idx="8">
                  <c:v>46151</c:v>
                </c:pt>
                <c:pt idx="9">
                  <c:v>46152</c:v>
                </c:pt>
                <c:pt idx="10">
                  <c:v>46153</c:v>
                </c:pt>
                <c:pt idx="11">
                  <c:v>46154</c:v>
                </c:pt>
                <c:pt idx="12">
                  <c:v>46155</c:v>
                </c:pt>
                <c:pt idx="13">
                  <c:v>46156</c:v>
                </c:pt>
                <c:pt idx="14">
                  <c:v>46157</c:v>
                </c:pt>
                <c:pt idx="15">
                  <c:v>46158</c:v>
                </c:pt>
                <c:pt idx="16">
                  <c:v>46159</c:v>
                </c:pt>
                <c:pt idx="17">
                  <c:v>46160</c:v>
                </c:pt>
                <c:pt idx="18">
                  <c:v>46161</c:v>
                </c:pt>
                <c:pt idx="19">
                  <c:v>46162</c:v>
                </c:pt>
                <c:pt idx="20">
                  <c:v>46163</c:v>
                </c:pt>
                <c:pt idx="21">
                  <c:v>46164</c:v>
                </c:pt>
                <c:pt idx="22">
                  <c:v>46165</c:v>
                </c:pt>
                <c:pt idx="23">
                  <c:v>46166</c:v>
                </c:pt>
                <c:pt idx="24">
                  <c:v>46167</c:v>
                </c:pt>
                <c:pt idx="25">
                  <c:v>46168</c:v>
                </c:pt>
                <c:pt idx="26">
                  <c:v>46169</c:v>
                </c:pt>
                <c:pt idx="27">
                  <c:v>46170</c:v>
                </c:pt>
                <c:pt idx="28">
                  <c:v>46171</c:v>
                </c:pt>
                <c:pt idx="29">
                  <c:v>46172</c:v>
                </c:pt>
                <c:pt idx="30">
                  <c:v>46173</c:v>
                </c:pt>
                <c:pt idx="31">
                  <c:v>46174</c:v>
                </c:pt>
                <c:pt idx="32">
                  <c:v>46175</c:v>
                </c:pt>
                <c:pt idx="33">
                  <c:v>46176</c:v>
                </c:pt>
                <c:pt idx="34">
                  <c:v>46177</c:v>
                </c:pt>
                <c:pt idx="35">
                  <c:v>46178</c:v>
                </c:pt>
                <c:pt idx="36">
                  <c:v>46179</c:v>
                </c:pt>
                <c:pt idx="37">
                  <c:v>46180</c:v>
                </c:pt>
                <c:pt idx="38">
                  <c:v>46181</c:v>
                </c:pt>
                <c:pt idx="39">
                  <c:v>46182</c:v>
                </c:pt>
                <c:pt idx="40">
                  <c:v>46183</c:v>
                </c:pt>
                <c:pt idx="41">
                  <c:v>46184</c:v>
                </c:pt>
                <c:pt idx="42">
                  <c:v>46185</c:v>
                </c:pt>
                <c:pt idx="43">
                  <c:v>46186</c:v>
                </c:pt>
                <c:pt idx="44">
                  <c:v>46187</c:v>
                </c:pt>
                <c:pt idx="45">
                  <c:v>46188</c:v>
                </c:pt>
                <c:pt idx="46">
                  <c:v>46189</c:v>
                </c:pt>
                <c:pt idx="47">
                  <c:v>46190</c:v>
                </c:pt>
                <c:pt idx="48">
                  <c:v>46191</c:v>
                </c:pt>
                <c:pt idx="49">
                  <c:v>46192</c:v>
                </c:pt>
                <c:pt idx="50">
                  <c:v>46193</c:v>
                </c:pt>
                <c:pt idx="51">
                  <c:v>46194</c:v>
                </c:pt>
                <c:pt idx="52">
                  <c:v>46195</c:v>
                </c:pt>
                <c:pt idx="53">
                  <c:v>46196</c:v>
                </c:pt>
                <c:pt idx="54">
                  <c:v>46197</c:v>
                </c:pt>
                <c:pt idx="55">
                  <c:v>46198</c:v>
                </c:pt>
                <c:pt idx="56">
                  <c:v>46199</c:v>
                </c:pt>
                <c:pt idx="57">
                  <c:v>46200</c:v>
                </c:pt>
                <c:pt idx="58">
                  <c:v>46201</c:v>
                </c:pt>
                <c:pt idx="59">
                  <c:v>46202</c:v>
                </c:pt>
                <c:pt idx="60">
                  <c:v>46203</c:v>
                </c:pt>
                <c:pt idx="61">
                  <c:v>46204</c:v>
                </c:pt>
                <c:pt idx="62">
                  <c:v>46205</c:v>
                </c:pt>
                <c:pt idx="63">
                  <c:v>46206</c:v>
                </c:pt>
                <c:pt idx="64">
                  <c:v>46207</c:v>
                </c:pt>
                <c:pt idx="65">
                  <c:v>46208</c:v>
                </c:pt>
                <c:pt idx="66">
                  <c:v>46209</c:v>
                </c:pt>
                <c:pt idx="67">
                  <c:v>46210</c:v>
                </c:pt>
                <c:pt idx="68">
                  <c:v>46211</c:v>
                </c:pt>
                <c:pt idx="69">
                  <c:v>46212</c:v>
                </c:pt>
                <c:pt idx="70">
                  <c:v>46213</c:v>
                </c:pt>
                <c:pt idx="71">
                  <c:v>46214</c:v>
                </c:pt>
                <c:pt idx="72">
                  <c:v>46215</c:v>
                </c:pt>
                <c:pt idx="73">
                  <c:v>46216</c:v>
                </c:pt>
                <c:pt idx="74">
                  <c:v>46217</c:v>
                </c:pt>
                <c:pt idx="75">
                  <c:v>46218</c:v>
                </c:pt>
                <c:pt idx="76">
                  <c:v>46219</c:v>
                </c:pt>
                <c:pt idx="77">
                  <c:v>46220</c:v>
                </c:pt>
                <c:pt idx="78">
                  <c:v>46221</c:v>
                </c:pt>
                <c:pt idx="79">
                  <c:v>46222</c:v>
                </c:pt>
                <c:pt idx="80">
                  <c:v>46223</c:v>
                </c:pt>
                <c:pt idx="81">
                  <c:v>46224</c:v>
                </c:pt>
                <c:pt idx="82">
                  <c:v>46225</c:v>
                </c:pt>
                <c:pt idx="83">
                  <c:v>46226</c:v>
                </c:pt>
                <c:pt idx="84">
                  <c:v>46227</c:v>
                </c:pt>
                <c:pt idx="85">
                  <c:v>46228</c:v>
                </c:pt>
                <c:pt idx="86">
                  <c:v>46229</c:v>
                </c:pt>
                <c:pt idx="87">
                  <c:v>46230</c:v>
                </c:pt>
                <c:pt idx="88">
                  <c:v>46231</c:v>
                </c:pt>
                <c:pt idx="89">
                  <c:v>46232</c:v>
                </c:pt>
                <c:pt idx="90">
                  <c:v>46233</c:v>
                </c:pt>
                <c:pt idx="91">
                  <c:v>46234</c:v>
                </c:pt>
                <c:pt idx="92">
                  <c:v>46235</c:v>
                </c:pt>
                <c:pt idx="93">
                  <c:v>46236</c:v>
                </c:pt>
                <c:pt idx="94">
                  <c:v>46237</c:v>
                </c:pt>
                <c:pt idx="95">
                  <c:v>46238</c:v>
                </c:pt>
                <c:pt idx="96">
                  <c:v>46239</c:v>
                </c:pt>
                <c:pt idx="97">
                  <c:v>46240</c:v>
                </c:pt>
                <c:pt idx="98">
                  <c:v>46241</c:v>
                </c:pt>
                <c:pt idx="99">
                  <c:v>46242</c:v>
                </c:pt>
                <c:pt idx="100">
                  <c:v>46243</c:v>
                </c:pt>
                <c:pt idx="101">
                  <c:v>46244</c:v>
                </c:pt>
                <c:pt idx="102">
                  <c:v>46245</c:v>
                </c:pt>
                <c:pt idx="103">
                  <c:v>46246</c:v>
                </c:pt>
                <c:pt idx="104">
                  <c:v>46247</c:v>
                </c:pt>
                <c:pt idx="105">
                  <c:v>46248</c:v>
                </c:pt>
                <c:pt idx="106">
                  <c:v>46249</c:v>
                </c:pt>
                <c:pt idx="107">
                  <c:v>46250</c:v>
                </c:pt>
                <c:pt idx="108">
                  <c:v>46251</c:v>
                </c:pt>
                <c:pt idx="109">
                  <c:v>46252</c:v>
                </c:pt>
                <c:pt idx="110">
                  <c:v>46253</c:v>
                </c:pt>
                <c:pt idx="111">
                  <c:v>46254</c:v>
                </c:pt>
                <c:pt idx="112">
                  <c:v>46255</c:v>
                </c:pt>
                <c:pt idx="113">
                  <c:v>46256</c:v>
                </c:pt>
                <c:pt idx="114">
                  <c:v>46257</c:v>
                </c:pt>
                <c:pt idx="115">
                  <c:v>46258</c:v>
                </c:pt>
                <c:pt idx="116">
                  <c:v>46259</c:v>
                </c:pt>
                <c:pt idx="117">
                  <c:v>46260</c:v>
                </c:pt>
                <c:pt idx="118">
                  <c:v>46261</c:v>
                </c:pt>
                <c:pt idx="119">
                  <c:v>46262</c:v>
                </c:pt>
                <c:pt idx="120">
                  <c:v>46263</c:v>
                </c:pt>
                <c:pt idx="121">
                  <c:v>46264</c:v>
                </c:pt>
                <c:pt idx="122">
                  <c:v>46265</c:v>
                </c:pt>
                <c:pt idx="123">
                  <c:v>46266</c:v>
                </c:pt>
                <c:pt idx="124">
                  <c:v>46267</c:v>
                </c:pt>
                <c:pt idx="125">
                  <c:v>46268</c:v>
                </c:pt>
                <c:pt idx="126">
                  <c:v>46269</c:v>
                </c:pt>
                <c:pt idx="127">
                  <c:v>46270</c:v>
                </c:pt>
                <c:pt idx="128">
                  <c:v>46271</c:v>
                </c:pt>
                <c:pt idx="129">
                  <c:v>46272</c:v>
                </c:pt>
                <c:pt idx="130">
                  <c:v>46273</c:v>
                </c:pt>
                <c:pt idx="131">
                  <c:v>46274</c:v>
                </c:pt>
                <c:pt idx="132">
                  <c:v>46275</c:v>
                </c:pt>
                <c:pt idx="133">
                  <c:v>46276</c:v>
                </c:pt>
                <c:pt idx="134">
                  <c:v>46277</c:v>
                </c:pt>
                <c:pt idx="135">
                  <c:v>46278</c:v>
                </c:pt>
                <c:pt idx="136">
                  <c:v>46279</c:v>
                </c:pt>
                <c:pt idx="137">
                  <c:v>46280</c:v>
                </c:pt>
                <c:pt idx="138">
                  <c:v>46281</c:v>
                </c:pt>
                <c:pt idx="139">
                  <c:v>46282</c:v>
                </c:pt>
                <c:pt idx="140">
                  <c:v>46283</c:v>
                </c:pt>
                <c:pt idx="141">
                  <c:v>46284</c:v>
                </c:pt>
                <c:pt idx="142">
                  <c:v>46285</c:v>
                </c:pt>
                <c:pt idx="143">
                  <c:v>46286</c:v>
                </c:pt>
                <c:pt idx="144">
                  <c:v>46287</c:v>
                </c:pt>
                <c:pt idx="145">
                  <c:v>46288</c:v>
                </c:pt>
                <c:pt idx="146">
                  <c:v>46289</c:v>
                </c:pt>
                <c:pt idx="147">
                  <c:v>46290</c:v>
                </c:pt>
                <c:pt idx="148">
                  <c:v>46291</c:v>
                </c:pt>
                <c:pt idx="149">
                  <c:v>46292</c:v>
                </c:pt>
                <c:pt idx="150">
                  <c:v>46293</c:v>
                </c:pt>
                <c:pt idx="151">
                  <c:v>46294</c:v>
                </c:pt>
                <c:pt idx="152">
                  <c:v>46295</c:v>
                </c:pt>
                <c:pt idx="153">
                  <c:v>46296</c:v>
                </c:pt>
                <c:pt idx="154">
                  <c:v>46297</c:v>
                </c:pt>
                <c:pt idx="155">
                  <c:v>46298</c:v>
                </c:pt>
                <c:pt idx="156">
                  <c:v>46299</c:v>
                </c:pt>
                <c:pt idx="157">
                  <c:v>46300</c:v>
                </c:pt>
                <c:pt idx="158">
                  <c:v>46301</c:v>
                </c:pt>
                <c:pt idx="159">
                  <c:v>46302</c:v>
                </c:pt>
                <c:pt idx="160">
                  <c:v>46303</c:v>
                </c:pt>
                <c:pt idx="161">
                  <c:v>46304</c:v>
                </c:pt>
                <c:pt idx="162">
                  <c:v>46305</c:v>
                </c:pt>
                <c:pt idx="163">
                  <c:v>46306</c:v>
                </c:pt>
              </c:numCache>
            </c:numRef>
          </c:xVal>
          <c:yVal>
            <c:numRef>
              <c:f>'2026'!$J$15:$J$178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8C-4192-B006-E844A0E5C57A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'2026'!$C$15:$C$178</c:f>
              <c:numCache>
                <c:formatCode>mm/dd/yy;@</c:formatCode>
                <c:ptCount val="164"/>
                <c:pt idx="0">
                  <c:v>46143</c:v>
                </c:pt>
                <c:pt idx="1">
                  <c:v>46144</c:v>
                </c:pt>
                <c:pt idx="2">
                  <c:v>46145</c:v>
                </c:pt>
                <c:pt idx="3">
                  <c:v>46146</c:v>
                </c:pt>
                <c:pt idx="4">
                  <c:v>46147</c:v>
                </c:pt>
                <c:pt idx="5">
                  <c:v>46148</c:v>
                </c:pt>
                <c:pt idx="6">
                  <c:v>46149</c:v>
                </c:pt>
                <c:pt idx="7">
                  <c:v>46150</c:v>
                </c:pt>
                <c:pt idx="8">
                  <c:v>46151</c:v>
                </c:pt>
                <c:pt idx="9">
                  <c:v>46152</c:v>
                </c:pt>
                <c:pt idx="10">
                  <c:v>46153</c:v>
                </c:pt>
                <c:pt idx="11">
                  <c:v>46154</c:v>
                </c:pt>
                <c:pt idx="12">
                  <c:v>46155</c:v>
                </c:pt>
                <c:pt idx="13">
                  <c:v>46156</c:v>
                </c:pt>
                <c:pt idx="14">
                  <c:v>46157</c:v>
                </c:pt>
                <c:pt idx="15">
                  <c:v>46158</c:v>
                </c:pt>
                <c:pt idx="16">
                  <c:v>46159</c:v>
                </c:pt>
                <c:pt idx="17">
                  <c:v>46160</c:v>
                </c:pt>
                <c:pt idx="18">
                  <c:v>46161</c:v>
                </c:pt>
                <c:pt idx="19">
                  <c:v>46162</c:v>
                </c:pt>
                <c:pt idx="20">
                  <c:v>46163</c:v>
                </c:pt>
                <c:pt idx="21">
                  <c:v>46164</c:v>
                </c:pt>
                <c:pt idx="22">
                  <c:v>46165</c:v>
                </c:pt>
                <c:pt idx="23">
                  <c:v>46166</c:v>
                </c:pt>
                <c:pt idx="24">
                  <c:v>46167</c:v>
                </c:pt>
                <c:pt idx="25">
                  <c:v>46168</c:v>
                </c:pt>
                <c:pt idx="26">
                  <c:v>46169</c:v>
                </c:pt>
                <c:pt idx="27">
                  <c:v>46170</c:v>
                </c:pt>
                <c:pt idx="28">
                  <c:v>46171</c:v>
                </c:pt>
                <c:pt idx="29">
                  <c:v>46172</c:v>
                </c:pt>
                <c:pt idx="30">
                  <c:v>46173</c:v>
                </c:pt>
                <c:pt idx="31">
                  <c:v>46174</c:v>
                </c:pt>
                <c:pt idx="32">
                  <c:v>46175</c:v>
                </c:pt>
                <c:pt idx="33">
                  <c:v>46176</c:v>
                </c:pt>
                <c:pt idx="34">
                  <c:v>46177</c:v>
                </c:pt>
                <c:pt idx="35">
                  <c:v>46178</c:v>
                </c:pt>
                <c:pt idx="36">
                  <c:v>46179</c:v>
                </c:pt>
                <c:pt idx="37">
                  <c:v>46180</c:v>
                </c:pt>
                <c:pt idx="38">
                  <c:v>46181</c:v>
                </c:pt>
                <c:pt idx="39">
                  <c:v>46182</c:v>
                </c:pt>
                <c:pt idx="40">
                  <c:v>46183</c:v>
                </c:pt>
                <c:pt idx="41">
                  <c:v>46184</c:v>
                </c:pt>
                <c:pt idx="42">
                  <c:v>46185</c:v>
                </c:pt>
                <c:pt idx="43">
                  <c:v>46186</c:v>
                </c:pt>
                <c:pt idx="44">
                  <c:v>46187</c:v>
                </c:pt>
                <c:pt idx="45">
                  <c:v>46188</c:v>
                </c:pt>
                <c:pt idx="46">
                  <c:v>46189</c:v>
                </c:pt>
                <c:pt idx="47">
                  <c:v>46190</c:v>
                </c:pt>
                <c:pt idx="48">
                  <c:v>46191</c:v>
                </c:pt>
                <c:pt idx="49">
                  <c:v>46192</c:v>
                </c:pt>
                <c:pt idx="50">
                  <c:v>46193</c:v>
                </c:pt>
                <c:pt idx="51">
                  <c:v>46194</c:v>
                </c:pt>
                <c:pt idx="52">
                  <c:v>46195</c:v>
                </c:pt>
                <c:pt idx="53">
                  <c:v>46196</c:v>
                </c:pt>
                <c:pt idx="54">
                  <c:v>46197</c:v>
                </c:pt>
                <c:pt idx="55">
                  <c:v>46198</c:v>
                </c:pt>
                <c:pt idx="56">
                  <c:v>46199</c:v>
                </c:pt>
                <c:pt idx="57">
                  <c:v>46200</c:v>
                </c:pt>
                <c:pt idx="58">
                  <c:v>46201</c:v>
                </c:pt>
                <c:pt idx="59">
                  <c:v>46202</c:v>
                </c:pt>
                <c:pt idx="60">
                  <c:v>46203</c:v>
                </c:pt>
                <c:pt idx="61">
                  <c:v>46204</c:v>
                </c:pt>
                <c:pt idx="62">
                  <c:v>46205</c:v>
                </c:pt>
                <c:pt idx="63">
                  <c:v>46206</c:v>
                </c:pt>
                <c:pt idx="64">
                  <c:v>46207</c:v>
                </c:pt>
                <c:pt idx="65">
                  <c:v>46208</c:v>
                </c:pt>
                <c:pt idx="66">
                  <c:v>46209</c:v>
                </c:pt>
                <c:pt idx="67">
                  <c:v>46210</c:v>
                </c:pt>
                <c:pt idx="68">
                  <c:v>46211</c:v>
                </c:pt>
                <c:pt idx="69">
                  <c:v>46212</c:v>
                </c:pt>
                <c:pt idx="70">
                  <c:v>46213</c:v>
                </c:pt>
                <c:pt idx="71">
                  <c:v>46214</c:v>
                </c:pt>
                <c:pt idx="72">
                  <c:v>46215</c:v>
                </c:pt>
                <c:pt idx="73">
                  <c:v>46216</c:v>
                </c:pt>
                <c:pt idx="74">
                  <c:v>46217</c:v>
                </c:pt>
                <c:pt idx="75">
                  <c:v>46218</c:v>
                </c:pt>
                <c:pt idx="76">
                  <c:v>46219</c:v>
                </c:pt>
                <c:pt idx="77">
                  <c:v>46220</c:v>
                </c:pt>
                <c:pt idx="78">
                  <c:v>46221</c:v>
                </c:pt>
                <c:pt idx="79">
                  <c:v>46222</c:v>
                </c:pt>
                <c:pt idx="80">
                  <c:v>46223</c:v>
                </c:pt>
                <c:pt idx="81">
                  <c:v>46224</c:v>
                </c:pt>
                <c:pt idx="82">
                  <c:v>46225</c:v>
                </c:pt>
                <c:pt idx="83">
                  <c:v>46226</c:v>
                </c:pt>
                <c:pt idx="84">
                  <c:v>46227</c:v>
                </c:pt>
                <c:pt idx="85">
                  <c:v>46228</c:v>
                </c:pt>
                <c:pt idx="86">
                  <c:v>46229</c:v>
                </c:pt>
                <c:pt idx="87">
                  <c:v>46230</c:v>
                </c:pt>
                <c:pt idx="88">
                  <c:v>46231</c:v>
                </c:pt>
                <c:pt idx="89">
                  <c:v>46232</c:v>
                </c:pt>
                <c:pt idx="90">
                  <c:v>46233</c:v>
                </c:pt>
                <c:pt idx="91">
                  <c:v>46234</c:v>
                </c:pt>
                <c:pt idx="92">
                  <c:v>46235</c:v>
                </c:pt>
                <c:pt idx="93">
                  <c:v>46236</c:v>
                </c:pt>
                <c:pt idx="94">
                  <c:v>46237</c:v>
                </c:pt>
                <c:pt idx="95">
                  <c:v>46238</c:v>
                </c:pt>
                <c:pt idx="96">
                  <c:v>46239</c:v>
                </c:pt>
                <c:pt idx="97">
                  <c:v>46240</c:v>
                </c:pt>
                <c:pt idx="98">
                  <c:v>46241</c:v>
                </c:pt>
                <c:pt idx="99">
                  <c:v>46242</c:v>
                </c:pt>
                <c:pt idx="100">
                  <c:v>46243</c:v>
                </c:pt>
                <c:pt idx="101">
                  <c:v>46244</c:v>
                </c:pt>
                <c:pt idx="102">
                  <c:v>46245</c:v>
                </c:pt>
                <c:pt idx="103">
                  <c:v>46246</c:v>
                </c:pt>
                <c:pt idx="104">
                  <c:v>46247</c:v>
                </c:pt>
                <c:pt idx="105">
                  <c:v>46248</c:v>
                </c:pt>
                <c:pt idx="106">
                  <c:v>46249</c:v>
                </c:pt>
                <c:pt idx="107">
                  <c:v>46250</c:v>
                </c:pt>
                <c:pt idx="108">
                  <c:v>46251</c:v>
                </c:pt>
                <c:pt idx="109">
                  <c:v>46252</c:v>
                </c:pt>
                <c:pt idx="110">
                  <c:v>46253</c:v>
                </c:pt>
                <c:pt idx="111">
                  <c:v>46254</c:v>
                </c:pt>
                <c:pt idx="112">
                  <c:v>46255</c:v>
                </c:pt>
                <c:pt idx="113">
                  <c:v>46256</c:v>
                </c:pt>
                <c:pt idx="114">
                  <c:v>46257</c:v>
                </c:pt>
                <c:pt idx="115">
                  <c:v>46258</c:v>
                </c:pt>
                <c:pt idx="116">
                  <c:v>46259</c:v>
                </c:pt>
                <c:pt idx="117">
                  <c:v>46260</c:v>
                </c:pt>
                <c:pt idx="118">
                  <c:v>46261</c:v>
                </c:pt>
                <c:pt idx="119">
                  <c:v>46262</c:v>
                </c:pt>
                <c:pt idx="120">
                  <c:v>46263</c:v>
                </c:pt>
                <c:pt idx="121">
                  <c:v>46264</c:v>
                </c:pt>
                <c:pt idx="122">
                  <c:v>46265</c:v>
                </c:pt>
                <c:pt idx="123">
                  <c:v>46266</c:v>
                </c:pt>
                <c:pt idx="124">
                  <c:v>46267</c:v>
                </c:pt>
                <c:pt idx="125">
                  <c:v>46268</c:v>
                </c:pt>
                <c:pt idx="126">
                  <c:v>46269</c:v>
                </c:pt>
                <c:pt idx="127">
                  <c:v>46270</c:v>
                </c:pt>
                <c:pt idx="128">
                  <c:v>46271</c:v>
                </c:pt>
                <c:pt idx="129">
                  <c:v>46272</c:v>
                </c:pt>
                <c:pt idx="130">
                  <c:v>46273</c:v>
                </c:pt>
                <c:pt idx="131">
                  <c:v>46274</c:v>
                </c:pt>
                <c:pt idx="132">
                  <c:v>46275</c:v>
                </c:pt>
                <c:pt idx="133">
                  <c:v>46276</c:v>
                </c:pt>
                <c:pt idx="134">
                  <c:v>46277</c:v>
                </c:pt>
                <c:pt idx="135">
                  <c:v>46278</c:v>
                </c:pt>
                <c:pt idx="136">
                  <c:v>46279</c:v>
                </c:pt>
                <c:pt idx="137">
                  <c:v>46280</c:v>
                </c:pt>
                <c:pt idx="138">
                  <c:v>46281</c:v>
                </c:pt>
                <c:pt idx="139">
                  <c:v>46282</c:v>
                </c:pt>
                <c:pt idx="140">
                  <c:v>46283</c:v>
                </c:pt>
                <c:pt idx="141">
                  <c:v>46284</c:v>
                </c:pt>
                <c:pt idx="142">
                  <c:v>46285</c:v>
                </c:pt>
                <c:pt idx="143">
                  <c:v>46286</c:v>
                </c:pt>
                <c:pt idx="144">
                  <c:v>46287</c:v>
                </c:pt>
                <c:pt idx="145">
                  <c:v>46288</c:v>
                </c:pt>
                <c:pt idx="146">
                  <c:v>46289</c:v>
                </c:pt>
                <c:pt idx="147">
                  <c:v>46290</c:v>
                </c:pt>
                <c:pt idx="148">
                  <c:v>46291</c:v>
                </c:pt>
                <c:pt idx="149">
                  <c:v>46292</c:v>
                </c:pt>
                <c:pt idx="150">
                  <c:v>46293</c:v>
                </c:pt>
                <c:pt idx="151">
                  <c:v>46294</c:v>
                </c:pt>
                <c:pt idx="152">
                  <c:v>46295</c:v>
                </c:pt>
                <c:pt idx="153">
                  <c:v>46296</c:v>
                </c:pt>
                <c:pt idx="154">
                  <c:v>46297</c:v>
                </c:pt>
                <c:pt idx="155">
                  <c:v>46298</c:v>
                </c:pt>
                <c:pt idx="156">
                  <c:v>46299</c:v>
                </c:pt>
                <c:pt idx="157">
                  <c:v>46300</c:v>
                </c:pt>
                <c:pt idx="158">
                  <c:v>46301</c:v>
                </c:pt>
                <c:pt idx="159">
                  <c:v>46302</c:v>
                </c:pt>
                <c:pt idx="160">
                  <c:v>46303</c:v>
                </c:pt>
                <c:pt idx="161">
                  <c:v>46304</c:v>
                </c:pt>
                <c:pt idx="162">
                  <c:v>46305</c:v>
                </c:pt>
                <c:pt idx="163">
                  <c:v>46306</c:v>
                </c:pt>
              </c:numCache>
            </c:numRef>
          </c:xVal>
          <c:yVal>
            <c:numRef>
              <c:f>'2026'!$AH$15:$AH$178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8C-4192-B006-E844A0E5C57A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'2026'!$C$15:$C$178</c:f>
              <c:numCache>
                <c:formatCode>mm/dd/yy;@</c:formatCode>
                <c:ptCount val="164"/>
                <c:pt idx="0">
                  <c:v>46143</c:v>
                </c:pt>
                <c:pt idx="1">
                  <c:v>46144</c:v>
                </c:pt>
                <c:pt idx="2">
                  <c:v>46145</c:v>
                </c:pt>
                <c:pt idx="3">
                  <c:v>46146</c:v>
                </c:pt>
                <c:pt idx="4">
                  <c:v>46147</c:v>
                </c:pt>
                <c:pt idx="5">
                  <c:v>46148</c:v>
                </c:pt>
                <c:pt idx="6">
                  <c:v>46149</c:v>
                </c:pt>
                <c:pt idx="7">
                  <c:v>46150</c:v>
                </c:pt>
                <c:pt idx="8">
                  <c:v>46151</c:v>
                </c:pt>
                <c:pt idx="9">
                  <c:v>46152</c:v>
                </c:pt>
                <c:pt idx="10">
                  <c:v>46153</c:v>
                </c:pt>
                <c:pt idx="11">
                  <c:v>46154</c:v>
                </c:pt>
                <c:pt idx="12">
                  <c:v>46155</c:v>
                </c:pt>
                <c:pt idx="13">
                  <c:v>46156</c:v>
                </c:pt>
                <c:pt idx="14">
                  <c:v>46157</c:v>
                </c:pt>
                <c:pt idx="15">
                  <c:v>46158</c:v>
                </c:pt>
                <c:pt idx="16">
                  <c:v>46159</c:v>
                </c:pt>
                <c:pt idx="17">
                  <c:v>46160</c:v>
                </c:pt>
                <c:pt idx="18">
                  <c:v>46161</c:v>
                </c:pt>
                <c:pt idx="19">
                  <c:v>46162</c:v>
                </c:pt>
                <c:pt idx="20">
                  <c:v>46163</c:v>
                </c:pt>
                <c:pt idx="21">
                  <c:v>46164</c:v>
                </c:pt>
                <c:pt idx="22">
                  <c:v>46165</c:v>
                </c:pt>
                <c:pt idx="23">
                  <c:v>46166</c:v>
                </c:pt>
                <c:pt idx="24">
                  <c:v>46167</c:v>
                </c:pt>
                <c:pt idx="25">
                  <c:v>46168</c:v>
                </c:pt>
                <c:pt idx="26">
                  <c:v>46169</c:v>
                </c:pt>
                <c:pt idx="27">
                  <c:v>46170</c:v>
                </c:pt>
                <c:pt idx="28">
                  <c:v>46171</c:v>
                </c:pt>
                <c:pt idx="29">
                  <c:v>46172</c:v>
                </c:pt>
                <c:pt idx="30">
                  <c:v>46173</c:v>
                </c:pt>
                <c:pt idx="31">
                  <c:v>46174</c:v>
                </c:pt>
                <c:pt idx="32">
                  <c:v>46175</c:v>
                </c:pt>
                <c:pt idx="33">
                  <c:v>46176</c:v>
                </c:pt>
                <c:pt idx="34">
                  <c:v>46177</c:v>
                </c:pt>
                <c:pt idx="35">
                  <c:v>46178</c:v>
                </c:pt>
                <c:pt idx="36">
                  <c:v>46179</c:v>
                </c:pt>
                <c:pt idx="37">
                  <c:v>46180</c:v>
                </c:pt>
                <c:pt idx="38">
                  <c:v>46181</c:v>
                </c:pt>
                <c:pt idx="39">
                  <c:v>46182</c:v>
                </c:pt>
                <c:pt idx="40">
                  <c:v>46183</c:v>
                </c:pt>
                <c:pt idx="41">
                  <c:v>46184</c:v>
                </c:pt>
                <c:pt idx="42">
                  <c:v>46185</c:v>
                </c:pt>
                <c:pt idx="43">
                  <c:v>46186</c:v>
                </c:pt>
                <c:pt idx="44">
                  <c:v>46187</c:v>
                </c:pt>
                <c:pt idx="45">
                  <c:v>46188</c:v>
                </c:pt>
                <c:pt idx="46">
                  <c:v>46189</c:v>
                </c:pt>
                <c:pt idx="47">
                  <c:v>46190</c:v>
                </c:pt>
                <c:pt idx="48">
                  <c:v>46191</c:v>
                </c:pt>
                <c:pt idx="49">
                  <c:v>46192</c:v>
                </c:pt>
                <c:pt idx="50">
                  <c:v>46193</c:v>
                </c:pt>
                <c:pt idx="51">
                  <c:v>46194</c:v>
                </c:pt>
                <c:pt idx="52">
                  <c:v>46195</c:v>
                </c:pt>
                <c:pt idx="53">
                  <c:v>46196</c:v>
                </c:pt>
                <c:pt idx="54">
                  <c:v>46197</c:v>
                </c:pt>
                <c:pt idx="55">
                  <c:v>46198</c:v>
                </c:pt>
                <c:pt idx="56">
                  <c:v>46199</c:v>
                </c:pt>
                <c:pt idx="57">
                  <c:v>46200</c:v>
                </c:pt>
                <c:pt idx="58">
                  <c:v>46201</c:v>
                </c:pt>
                <c:pt idx="59">
                  <c:v>46202</c:v>
                </c:pt>
                <c:pt idx="60">
                  <c:v>46203</c:v>
                </c:pt>
                <c:pt idx="61">
                  <c:v>46204</c:v>
                </c:pt>
                <c:pt idx="62">
                  <c:v>46205</c:v>
                </c:pt>
                <c:pt idx="63">
                  <c:v>46206</c:v>
                </c:pt>
                <c:pt idx="64">
                  <c:v>46207</c:v>
                </c:pt>
                <c:pt idx="65">
                  <c:v>46208</c:v>
                </c:pt>
                <c:pt idx="66">
                  <c:v>46209</c:v>
                </c:pt>
                <c:pt idx="67">
                  <c:v>46210</c:v>
                </c:pt>
                <c:pt idx="68">
                  <c:v>46211</c:v>
                </c:pt>
                <c:pt idx="69">
                  <c:v>46212</c:v>
                </c:pt>
                <c:pt idx="70">
                  <c:v>46213</c:v>
                </c:pt>
                <c:pt idx="71">
                  <c:v>46214</c:v>
                </c:pt>
                <c:pt idx="72">
                  <c:v>46215</c:v>
                </c:pt>
                <c:pt idx="73">
                  <c:v>46216</c:v>
                </c:pt>
                <c:pt idx="74">
                  <c:v>46217</c:v>
                </c:pt>
                <c:pt idx="75">
                  <c:v>46218</c:v>
                </c:pt>
                <c:pt idx="76">
                  <c:v>46219</c:v>
                </c:pt>
                <c:pt idx="77">
                  <c:v>46220</c:v>
                </c:pt>
                <c:pt idx="78">
                  <c:v>46221</c:v>
                </c:pt>
                <c:pt idx="79">
                  <c:v>46222</c:v>
                </c:pt>
                <c:pt idx="80">
                  <c:v>46223</c:v>
                </c:pt>
                <c:pt idx="81">
                  <c:v>46224</c:v>
                </c:pt>
                <c:pt idx="82">
                  <c:v>46225</c:v>
                </c:pt>
                <c:pt idx="83">
                  <c:v>46226</c:v>
                </c:pt>
                <c:pt idx="84">
                  <c:v>46227</c:v>
                </c:pt>
                <c:pt idx="85">
                  <c:v>46228</c:v>
                </c:pt>
                <c:pt idx="86">
                  <c:v>46229</c:v>
                </c:pt>
                <c:pt idx="87">
                  <c:v>46230</c:v>
                </c:pt>
                <c:pt idx="88">
                  <c:v>46231</c:v>
                </c:pt>
                <c:pt idx="89">
                  <c:v>46232</c:v>
                </c:pt>
                <c:pt idx="90">
                  <c:v>46233</c:v>
                </c:pt>
                <c:pt idx="91">
                  <c:v>46234</c:v>
                </c:pt>
                <c:pt idx="92">
                  <c:v>46235</c:v>
                </c:pt>
                <c:pt idx="93">
                  <c:v>46236</c:v>
                </c:pt>
                <c:pt idx="94">
                  <c:v>46237</c:v>
                </c:pt>
                <c:pt idx="95">
                  <c:v>46238</c:v>
                </c:pt>
                <c:pt idx="96">
                  <c:v>46239</c:v>
                </c:pt>
                <c:pt idx="97">
                  <c:v>46240</c:v>
                </c:pt>
                <c:pt idx="98">
                  <c:v>46241</c:v>
                </c:pt>
                <c:pt idx="99">
                  <c:v>46242</c:v>
                </c:pt>
                <c:pt idx="100">
                  <c:v>46243</c:v>
                </c:pt>
                <c:pt idx="101">
                  <c:v>46244</c:v>
                </c:pt>
                <c:pt idx="102">
                  <c:v>46245</c:v>
                </c:pt>
                <c:pt idx="103">
                  <c:v>46246</c:v>
                </c:pt>
                <c:pt idx="104">
                  <c:v>46247</c:v>
                </c:pt>
                <c:pt idx="105">
                  <c:v>46248</c:v>
                </c:pt>
                <c:pt idx="106">
                  <c:v>46249</c:v>
                </c:pt>
                <c:pt idx="107">
                  <c:v>46250</c:v>
                </c:pt>
                <c:pt idx="108">
                  <c:v>46251</c:v>
                </c:pt>
                <c:pt idx="109">
                  <c:v>46252</c:v>
                </c:pt>
                <c:pt idx="110">
                  <c:v>46253</c:v>
                </c:pt>
                <c:pt idx="111">
                  <c:v>46254</c:v>
                </c:pt>
                <c:pt idx="112">
                  <c:v>46255</c:v>
                </c:pt>
                <c:pt idx="113">
                  <c:v>46256</c:v>
                </c:pt>
                <c:pt idx="114">
                  <c:v>46257</c:v>
                </c:pt>
                <c:pt idx="115">
                  <c:v>46258</c:v>
                </c:pt>
                <c:pt idx="116">
                  <c:v>46259</c:v>
                </c:pt>
                <c:pt idx="117">
                  <c:v>46260</c:v>
                </c:pt>
                <c:pt idx="118">
                  <c:v>46261</c:v>
                </c:pt>
                <c:pt idx="119">
                  <c:v>46262</c:v>
                </c:pt>
                <c:pt idx="120">
                  <c:v>46263</c:v>
                </c:pt>
                <c:pt idx="121">
                  <c:v>46264</c:v>
                </c:pt>
                <c:pt idx="122">
                  <c:v>46265</c:v>
                </c:pt>
                <c:pt idx="123">
                  <c:v>46266</c:v>
                </c:pt>
                <c:pt idx="124">
                  <c:v>46267</c:v>
                </c:pt>
                <c:pt idx="125">
                  <c:v>46268</c:v>
                </c:pt>
                <c:pt idx="126">
                  <c:v>46269</c:v>
                </c:pt>
                <c:pt idx="127">
                  <c:v>46270</c:v>
                </c:pt>
                <c:pt idx="128">
                  <c:v>46271</c:v>
                </c:pt>
                <c:pt idx="129">
                  <c:v>46272</c:v>
                </c:pt>
                <c:pt idx="130">
                  <c:v>46273</c:v>
                </c:pt>
                <c:pt idx="131">
                  <c:v>46274</c:v>
                </c:pt>
                <c:pt idx="132">
                  <c:v>46275</c:v>
                </c:pt>
                <c:pt idx="133">
                  <c:v>46276</c:v>
                </c:pt>
                <c:pt idx="134">
                  <c:v>46277</c:v>
                </c:pt>
                <c:pt idx="135">
                  <c:v>46278</c:v>
                </c:pt>
                <c:pt idx="136">
                  <c:v>46279</c:v>
                </c:pt>
                <c:pt idx="137">
                  <c:v>46280</c:v>
                </c:pt>
                <c:pt idx="138">
                  <c:v>46281</c:v>
                </c:pt>
                <c:pt idx="139">
                  <c:v>46282</c:v>
                </c:pt>
                <c:pt idx="140">
                  <c:v>46283</c:v>
                </c:pt>
                <c:pt idx="141">
                  <c:v>46284</c:v>
                </c:pt>
                <c:pt idx="142">
                  <c:v>46285</c:v>
                </c:pt>
                <c:pt idx="143">
                  <c:v>46286</c:v>
                </c:pt>
                <c:pt idx="144">
                  <c:v>46287</c:v>
                </c:pt>
                <c:pt idx="145">
                  <c:v>46288</c:v>
                </c:pt>
                <c:pt idx="146">
                  <c:v>46289</c:v>
                </c:pt>
                <c:pt idx="147">
                  <c:v>46290</c:v>
                </c:pt>
                <c:pt idx="148">
                  <c:v>46291</c:v>
                </c:pt>
                <c:pt idx="149">
                  <c:v>46292</c:v>
                </c:pt>
                <c:pt idx="150">
                  <c:v>46293</c:v>
                </c:pt>
                <c:pt idx="151">
                  <c:v>46294</c:v>
                </c:pt>
                <c:pt idx="152">
                  <c:v>46295</c:v>
                </c:pt>
                <c:pt idx="153">
                  <c:v>46296</c:v>
                </c:pt>
                <c:pt idx="154">
                  <c:v>46297</c:v>
                </c:pt>
                <c:pt idx="155">
                  <c:v>46298</c:v>
                </c:pt>
                <c:pt idx="156">
                  <c:v>46299</c:v>
                </c:pt>
                <c:pt idx="157">
                  <c:v>46300</c:v>
                </c:pt>
                <c:pt idx="158">
                  <c:v>46301</c:v>
                </c:pt>
                <c:pt idx="159">
                  <c:v>46302</c:v>
                </c:pt>
                <c:pt idx="160">
                  <c:v>46303</c:v>
                </c:pt>
                <c:pt idx="161">
                  <c:v>46304</c:v>
                </c:pt>
                <c:pt idx="162">
                  <c:v>46305</c:v>
                </c:pt>
                <c:pt idx="163">
                  <c:v>46306</c:v>
                </c:pt>
              </c:numCache>
            </c:numRef>
          </c:xVal>
          <c:yVal>
            <c:numRef>
              <c:f>'2026'!$AJ$15:$AJ$178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8C-4192-B006-E844A0E5C57A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'2026'!$C$15:$C$178</c:f>
              <c:numCache>
                <c:formatCode>mm/dd/yy;@</c:formatCode>
                <c:ptCount val="164"/>
                <c:pt idx="0">
                  <c:v>46143</c:v>
                </c:pt>
                <c:pt idx="1">
                  <c:v>46144</c:v>
                </c:pt>
                <c:pt idx="2">
                  <c:v>46145</c:v>
                </c:pt>
                <c:pt idx="3">
                  <c:v>46146</c:v>
                </c:pt>
                <c:pt idx="4">
                  <c:v>46147</c:v>
                </c:pt>
                <c:pt idx="5">
                  <c:v>46148</c:v>
                </c:pt>
                <c:pt idx="6">
                  <c:v>46149</c:v>
                </c:pt>
                <c:pt idx="7">
                  <c:v>46150</c:v>
                </c:pt>
                <c:pt idx="8">
                  <c:v>46151</c:v>
                </c:pt>
                <c:pt idx="9">
                  <c:v>46152</c:v>
                </c:pt>
                <c:pt idx="10">
                  <c:v>46153</c:v>
                </c:pt>
                <c:pt idx="11">
                  <c:v>46154</c:v>
                </c:pt>
                <c:pt idx="12">
                  <c:v>46155</c:v>
                </c:pt>
                <c:pt idx="13">
                  <c:v>46156</c:v>
                </c:pt>
                <c:pt idx="14">
                  <c:v>46157</c:v>
                </c:pt>
                <c:pt idx="15">
                  <c:v>46158</c:v>
                </c:pt>
                <c:pt idx="16">
                  <c:v>46159</c:v>
                </c:pt>
                <c:pt idx="17">
                  <c:v>46160</c:v>
                </c:pt>
                <c:pt idx="18">
                  <c:v>46161</c:v>
                </c:pt>
                <c:pt idx="19">
                  <c:v>46162</c:v>
                </c:pt>
                <c:pt idx="20">
                  <c:v>46163</c:v>
                </c:pt>
                <c:pt idx="21">
                  <c:v>46164</c:v>
                </c:pt>
                <c:pt idx="22">
                  <c:v>46165</c:v>
                </c:pt>
                <c:pt idx="23">
                  <c:v>46166</c:v>
                </c:pt>
                <c:pt idx="24">
                  <c:v>46167</c:v>
                </c:pt>
                <c:pt idx="25">
                  <c:v>46168</c:v>
                </c:pt>
                <c:pt idx="26">
                  <c:v>46169</c:v>
                </c:pt>
                <c:pt idx="27">
                  <c:v>46170</c:v>
                </c:pt>
                <c:pt idx="28">
                  <c:v>46171</c:v>
                </c:pt>
                <c:pt idx="29">
                  <c:v>46172</c:v>
                </c:pt>
                <c:pt idx="30">
                  <c:v>46173</c:v>
                </c:pt>
                <c:pt idx="31">
                  <c:v>46174</c:v>
                </c:pt>
                <c:pt idx="32">
                  <c:v>46175</c:v>
                </c:pt>
                <c:pt idx="33">
                  <c:v>46176</c:v>
                </c:pt>
                <c:pt idx="34">
                  <c:v>46177</c:v>
                </c:pt>
                <c:pt idx="35">
                  <c:v>46178</c:v>
                </c:pt>
                <c:pt idx="36">
                  <c:v>46179</c:v>
                </c:pt>
                <c:pt idx="37">
                  <c:v>46180</c:v>
                </c:pt>
                <c:pt idx="38">
                  <c:v>46181</c:v>
                </c:pt>
                <c:pt idx="39">
                  <c:v>46182</c:v>
                </c:pt>
                <c:pt idx="40">
                  <c:v>46183</c:v>
                </c:pt>
                <c:pt idx="41">
                  <c:v>46184</c:v>
                </c:pt>
                <c:pt idx="42">
                  <c:v>46185</c:v>
                </c:pt>
                <c:pt idx="43">
                  <c:v>46186</c:v>
                </c:pt>
                <c:pt idx="44">
                  <c:v>46187</c:v>
                </c:pt>
                <c:pt idx="45">
                  <c:v>46188</c:v>
                </c:pt>
                <c:pt idx="46">
                  <c:v>46189</c:v>
                </c:pt>
                <c:pt idx="47">
                  <c:v>46190</c:v>
                </c:pt>
                <c:pt idx="48">
                  <c:v>46191</c:v>
                </c:pt>
                <c:pt idx="49">
                  <c:v>46192</c:v>
                </c:pt>
                <c:pt idx="50">
                  <c:v>46193</c:v>
                </c:pt>
                <c:pt idx="51">
                  <c:v>46194</c:v>
                </c:pt>
                <c:pt idx="52">
                  <c:v>46195</c:v>
                </c:pt>
                <c:pt idx="53">
                  <c:v>46196</c:v>
                </c:pt>
                <c:pt idx="54">
                  <c:v>46197</c:v>
                </c:pt>
                <c:pt idx="55">
                  <c:v>46198</c:v>
                </c:pt>
                <c:pt idx="56">
                  <c:v>46199</c:v>
                </c:pt>
                <c:pt idx="57">
                  <c:v>46200</c:v>
                </c:pt>
                <c:pt idx="58">
                  <c:v>46201</c:v>
                </c:pt>
                <c:pt idx="59">
                  <c:v>46202</c:v>
                </c:pt>
                <c:pt idx="60">
                  <c:v>46203</c:v>
                </c:pt>
                <c:pt idx="61">
                  <c:v>46204</c:v>
                </c:pt>
                <c:pt idx="62">
                  <c:v>46205</c:v>
                </c:pt>
                <c:pt idx="63">
                  <c:v>46206</c:v>
                </c:pt>
                <c:pt idx="64">
                  <c:v>46207</c:v>
                </c:pt>
                <c:pt idx="65">
                  <c:v>46208</c:v>
                </c:pt>
                <c:pt idx="66">
                  <c:v>46209</c:v>
                </c:pt>
                <c:pt idx="67">
                  <c:v>46210</c:v>
                </c:pt>
                <c:pt idx="68">
                  <c:v>46211</c:v>
                </c:pt>
                <c:pt idx="69">
                  <c:v>46212</c:v>
                </c:pt>
                <c:pt idx="70">
                  <c:v>46213</c:v>
                </c:pt>
                <c:pt idx="71">
                  <c:v>46214</c:v>
                </c:pt>
                <c:pt idx="72">
                  <c:v>46215</c:v>
                </c:pt>
                <c:pt idx="73">
                  <c:v>46216</c:v>
                </c:pt>
                <c:pt idx="74">
                  <c:v>46217</c:v>
                </c:pt>
                <c:pt idx="75">
                  <c:v>46218</c:v>
                </c:pt>
                <c:pt idx="76">
                  <c:v>46219</c:v>
                </c:pt>
                <c:pt idx="77">
                  <c:v>46220</c:v>
                </c:pt>
                <c:pt idx="78">
                  <c:v>46221</c:v>
                </c:pt>
                <c:pt idx="79">
                  <c:v>46222</c:v>
                </c:pt>
                <c:pt idx="80">
                  <c:v>46223</c:v>
                </c:pt>
                <c:pt idx="81">
                  <c:v>46224</c:v>
                </c:pt>
                <c:pt idx="82">
                  <c:v>46225</c:v>
                </c:pt>
                <c:pt idx="83">
                  <c:v>46226</c:v>
                </c:pt>
                <c:pt idx="84">
                  <c:v>46227</c:v>
                </c:pt>
                <c:pt idx="85">
                  <c:v>46228</c:v>
                </c:pt>
                <c:pt idx="86">
                  <c:v>46229</c:v>
                </c:pt>
                <c:pt idx="87">
                  <c:v>46230</c:v>
                </c:pt>
                <c:pt idx="88">
                  <c:v>46231</c:v>
                </c:pt>
                <c:pt idx="89">
                  <c:v>46232</c:v>
                </c:pt>
                <c:pt idx="90">
                  <c:v>46233</c:v>
                </c:pt>
                <c:pt idx="91">
                  <c:v>46234</c:v>
                </c:pt>
                <c:pt idx="92">
                  <c:v>46235</c:v>
                </c:pt>
                <c:pt idx="93">
                  <c:v>46236</c:v>
                </c:pt>
                <c:pt idx="94">
                  <c:v>46237</c:v>
                </c:pt>
                <c:pt idx="95">
                  <c:v>46238</c:v>
                </c:pt>
                <c:pt idx="96">
                  <c:v>46239</c:v>
                </c:pt>
                <c:pt idx="97">
                  <c:v>46240</c:v>
                </c:pt>
                <c:pt idx="98">
                  <c:v>46241</c:v>
                </c:pt>
                <c:pt idx="99">
                  <c:v>46242</c:v>
                </c:pt>
                <c:pt idx="100">
                  <c:v>46243</c:v>
                </c:pt>
                <c:pt idx="101">
                  <c:v>46244</c:v>
                </c:pt>
                <c:pt idx="102">
                  <c:v>46245</c:v>
                </c:pt>
                <c:pt idx="103">
                  <c:v>46246</c:v>
                </c:pt>
                <c:pt idx="104">
                  <c:v>46247</c:v>
                </c:pt>
                <c:pt idx="105">
                  <c:v>46248</c:v>
                </c:pt>
                <c:pt idx="106">
                  <c:v>46249</c:v>
                </c:pt>
                <c:pt idx="107">
                  <c:v>46250</c:v>
                </c:pt>
                <c:pt idx="108">
                  <c:v>46251</c:v>
                </c:pt>
                <c:pt idx="109">
                  <c:v>46252</c:v>
                </c:pt>
                <c:pt idx="110">
                  <c:v>46253</c:v>
                </c:pt>
                <c:pt idx="111">
                  <c:v>46254</c:v>
                </c:pt>
                <c:pt idx="112">
                  <c:v>46255</c:v>
                </c:pt>
                <c:pt idx="113">
                  <c:v>46256</c:v>
                </c:pt>
                <c:pt idx="114">
                  <c:v>46257</c:v>
                </c:pt>
                <c:pt idx="115">
                  <c:v>46258</c:v>
                </c:pt>
                <c:pt idx="116">
                  <c:v>46259</c:v>
                </c:pt>
                <c:pt idx="117">
                  <c:v>46260</c:v>
                </c:pt>
                <c:pt idx="118">
                  <c:v>46261</c:v>
                </c:pt>
                <c:pt idx="119">
                  <c:v>46262</c:v>
                </c:pt>
                <c:pt idx="120">
                  <c:v>46263</c:v>
                </c:pt>
                <c:pt idx="121">
                  <c:v>46264</c:v>
                </c:pt>
                <c:pt idx="122">
                  <c:v>46265</c:v>
                </c:pt>
                <c:pt idx="123">
                  <c:v>46266</c:v>
                </c:pt>
                <c:pt idx="124">
                  <c:v>46267</c:v>
                </c:pt>
                <c:pt idx="125">
                  <c:v>46268</c:v>
                </c:pt>
                <c:pt idx="126">
                  <c:v>46269</c:v>
                </c:pt>
                <c:pt idx="127">
                  <c:v>46270</c:v>
                </c:pt>
                <c:pt idx="128">
                  <c:v>46271</c:v>
                </c:pt>
                <c:pt idx="129">
                  <c:v>46272</c:v>
                </c:pt>
                <c:pt idx="130">
                  <c:v>46273</c:v>
                </c:pt>
                <c:pt idx="131">
                  <c:v>46274</c:v>
                </c:pt>
                <c:pt idx="132">
                  <c:v>46275</c:v>
                </c:pt>
                <c:pt idx="133">
                  <c:v>46276</c:v>
                </c:pt>
                <c:pt idx="134">
                  <c:v>46277</c:v>
                </c:pt>
                <c:pt idx="135">
                  <c:v>46278</c:v>
                </c:pt>
                <c:pt idx="136">
                  <c:v>46279</c:v>
                </c:pt>
                <c:pt idx="137">
                  <c:v>46280</c:v>
                </c:pt>
                <c:pt idx="138">
                  <c:v>46281</c:v>
                </c:pt>
                <c:pt idx="139">
                  <c:v>46282</c:v>
                </c:pt>
                <c:pt idx="140">
                  <c:v>46283</c:v>
                </c:pt>
                <c:pt idx="141">
                  <c:v>46284</c:v>
                </c:pt>
                <c:pt idx="142">
                  <c:v>46285</c:v>
                </c:pt>
                <c:pt idx="143">
                  <c:v>46286</c:v>
                </c:pt>
                <c:pt idx="144">
                  <c:v>46287</c:v>
                </c:pt>
                <c:pt idx="145">
                  <c:v>46288</c:v>
                </c:pt>
                <c:pt idx="146">
                  <c:v>46289</c:v>
                </c:pt>
                <c:pt idx="147">
                  <c:v>46290</c:v>
                </c:pt>
                <c:pt idx="148">
                  <c:v>46291</c:v>
                </c:pt>
                <c:pt idx="149">
                  <c:v>46292</c:v>
                </c:pt>
                <c:pt idx="150">
                  <c:v>46293</c:v>
                </c:pt>
                <c:pt idx="151">
                  <c:v>46294</c:v>
                </c:pt>
                <c:pt idx="152">
                  <c:v>46295</c:v>
                </c:pt>
                <c:pt idx="153">
                  <c:v>46296</c:v>
                </c:pt>
                <c:pt idx="154">
                  <c:v>46297</c:v>
                </c:pt>
                <c:pt idx="155">
                  <c:v>46298</c:v>
                </c:pt>
                <c:pt idx="156">
                  <c:v>46299</c:v>
                </c:pt>
                <c:pt idx="157">
                  <c:v>46300</c:v>
                </c:pt>
                <c:pt idx="158">
                  <c:v>46301</c:v>
                </c:pt>
                <c:pt idx="159">
                  <c:v>46302</c:v>
                </c:pt>
                <c:pt idx="160">
                  <c:v>46303</c:v>
                </c:pt>
                <c:pt idx="161">
                  <c:v>46304</c:v>
                </c:pt>
                <c:pt idx="162">
                  <c:v>46305</c:v>
                </c:pt>
                <c:pt idx="163">
                  <c:v>46306</c:v>
                </c:pt>
              </c:numCache>
            </c:numRef>
          </c:xVal>
          <c:yVal>
            <c:numRef>
              <c:f>'2026'!$AI$15:$AI$178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98C-4192-B006-E844A0E5C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'2026'!$C$15:$C$178</c:f>
              <c:numCache>
                <c:formatCode>mm/dd/yy;@</c:formatCode>
                <c:ptCount val="164"/>
                <c:pt idx="0">
                  <c:v>46143</c:v>
                </c:pt>
                <c:pt idx="1">
                  <c:v>46144</c:v>
                </c:pt>
                <c:pt idx="2">
                  <c:v>46145</c:v>
                </c:pt>
                <c:pt idx="3">
                  <c:v>46146</c:v>
                </c:pt>
                <c:pt idx="4">
                  <c:v>46147</c:v>
                </c:pt>
                <c:pt idx="5">
                  <c:v>46148</c:v>
                </c:pt>
                <c:pt idx="6">
                  <c:v>46149</c:v>
                </c:pt>
                <c:pt idx="7">
                  <c:v>46150</c:v>
                </c:pt>
                <c:pt idx="8">
                  <c:v>46151</c:v>
                </c:pt>
                <c:pt idx="9">
                  <c:v>46152</c:v>
                </c:pt>
                <c:pt idx="10">
                  <c:v>46153</c:v>
                </c:pt>
                <c:pt idx="11">
                  <c:v>46154</c:v>
                </c:pt>
                <c:pt idx="12">
                  <c:v>46155</c:v>
                </c:pt>
                <c:pt idx="13">
                  <c:v>46156</c:v>
                </c:pt>
                <c:pt idx="14">
                  <c:v>46157</c:v>
                </c:pt>
                <c:pt idx="15">
                  <c:v>46158</c:v>
                </c:pt>
                <c:pt idx="16">
                  <c:v>46159</c:v>
                </c:pt>
                <c:pt idx="17">
                  <c:v>46160</c:v>
                </c:pt>
                <c:pt idx="18">
                  <c:v>46161</c:v>
                </c:pt>
                <c:pt idx="19">
                  <c:v>46162</c:v>
                </c:pt>
                <c:pt idx="20">
                  <c:v>46163</c:v>
                </c:pt>
                <c:pt idx="21">
                  <c:v>46164</c:v>
                </c:pt>
                <c:pt idx="22">
                  <c:v>46165</c:v>
                </c:pt>
                <c:pt idx="23">
                  <c:v>46166</c:v>
                </c:pt>
                <c:pt idx="24">
                  <c:v>46167</c:v>
                </c:pt>
                <c:pt idx="25">
                  <c:v>46168</c:v>
                </c:pt>
                <c:pt idx="26">
                  <c:v>46169</c:v>
                </c:pt>
                <c:pt idx="27">
                  <c:v>46170</c:v>
                </c:pt>
                <c:pt idx="28">
                  <c:v>46171</c:v>
                </c:pt>
                <c:pt idx="29">
                  <c:v>46172</c:v>
                </c:pt>
                <c:pt idx="30">
                  <c:v>46173</c:v>
                </c:pt>
                <c:pt idx="31">
                  <c:v>46174</c:v>
                </c:pt>
                <c:pt idx="32">
                  <c:v>46175</c:v>
                </c:pt>
                <c:pt idx="33">
                  <c:v>46176</c:v>
                </c:pt>
                <c:pt idx="34">
                  <c:v>46177</c:v>
                </c:pt>
                <c:pt idx="35">
                  <c:v>46178</c:v>
                </c:pt>
                <c:pt idx="36">
                  <c:v>46179</c:v>
                </c:pt>
                <c:pt idx="37">
                  <c:v>46180</c:v>
                </c:pt>
                <c:pt idx="38">
                  <c:v>46181</c:v>
                </c:pt>
                <c:pt idx="39">
                  <c:v>46182</c:v>
                </c:pt>
                <c:pt idx="40">
                  <c:v>46183</c:v>
                </c:pt>
                <c:pt idx="41">
                  <c:v>46184</c:v>
                </c:pt>
                <c:pt idx="42">
                  <c:v>46185</c:v>
                </c:pt>
                <c:pt idx="43">
                  <c:v>46186</c:v>
                </c:pt>
                <c:pt idx="44">
                  <c:v>46187</c:v>
                </c:pt>
                <c:pt idx="45">
                  <c:v>46188</c:v>
                </c:pt>
                <c:pt idx="46">
                  <c:v>46189</c:v>
                </c:pt>
                <c:pt idx="47">
                  <c:v>46190</c:v>
                </c:pt>
                <c:pt idx="48">
                  <c:v>46191</c:v>
                </c:pt>
                <c:pt idx="49">
                  <c:v>46192</c:v>
                </c:pt>
                <c:pt idx="50">
                  <c:v>46193</c:v>
                </c:pt>
                <c:pt idx="51">
                  <c:v>46194</c:v>
                </c:pt>
                <c:pt idx="52">
                  <c:v>46195</c:v>
                </c:pt>
                <c:pt idx="53">
                  <c:v>46196</c:v>
                </c:pt>
                <c:pt idx="54">
                  <c:v>46197</c:v>
                </c:pt>
                <c:pt idx="55">
                  <c:v>46198</c:v>
                </c:pt>
                <c:pt idx="56">
                  <c:v>46199</c:v>
                </c:pt>
                <c:pt idx="57">
                  <c:v>46200</c:v>
                </c:pt>
                <c:pt idx="58">
                  <c:v>46201</c:v>
                </c:pt>
                <c:pt idx="59">
                  <c:v>46202</c:v>
                </c:pt>
                <c:pt idx="60">
                  <c:v>46203</c:v>
                </c:pt>
                <c:pt idx="61">
                  <c:v>46204</c:v>
                </c:pt>
                <c:pt idx="62">
                  <c:v>46205</c:v>
                </c:pt>
                <c:pt idx="63">
                  <c:v>46206</c:v>
                </c:pt>
                <c:pt idx="64">
                  <c:v>46207</c:v>
                </c:pt>
                <c:pt idx="65">
                  <c:v>46208</c:v>
                </c:pt>
                <c:pt idx="66">
                  <c:v>46209</c:v>
                </c:pt>
                <c:pt idx="67">
                  <c:v>46210</c:v>
                </c:pt>
                <c:pt idx="68">
                  <c:v>46211</c:v>
                </c:pt>
                <c:pt idx="69">
                  <c:v>46212</c:v>
                </c:pt>
                <c:pt idx="70">
                  <c:v>46213</c:v>
                </c:pt>
                <c:pt idx="71">
                  <c:v>46214</c:v>
                </c:pt>
                <c:pt idx="72">
                  <c:v>46215</c:v>
                </c:pt>
                <c:pt idx="73">
                  <c:v>46216</c:v>
                </c:pt>
                <c:pt idx="74">
                  <c:v>46217</c:v>
                </c:pt>
                <c:pt idx="75">
                  <c:v>46218</c:v>
                </c:pt>
                <c:pt idx="76">
                  <c:v>46219</c:v>
                </c:pt>
                <c:pt idx="77">
                  <c:v>46220</c:v>
                </c:pt>
                <c:pt idx="78">
                  <c:v>46221</c:v>
                </c:pt>
                <c:pt idx="79">
                  <c:v>46222</c:v>
                </c:pt>
                <c:pt idx="80">
                  <c:v>46223</c:v>
                </c:pt>
                <c:pt idx="81">
                  <c:v>46224</c:v>
                </c:pt>
                <c:pt idx="82">
                  <c:v>46225</c:v>
                </c:pt>
                <c:pt idx="83">
                  <c:v>46226</c:v>
                </c:pt>
                <c:pt idx="84">
                  <c:v>46227</c:v>
                </c:pt>
                <c:pt idx="85">
                  <c:v>46228</c:v>
                </c:pt>
                <c:pt idx="86">
                  <c:v>46229</c:v>
                </c:pt>
                <c:pt idx="87">
                  <c:v>46230</c:v>
                </c:pt>
                <c:pt idx="88">
                  <c:v>46231</c:v>
                </c:pt>
                <c:pt idx="89">
                  <c:v>46232</c:v>
                </c:pt>
                <c:pt idx="90">
                  <c:v>46233</c:v>
                </c:pt>
                <c:pt idx="91">
                  <c:v>46234</c:v>
                </c:pt>
                <c:pt idx="92">
                  <c:v>46235</c:v>
                </c:pt>
                <c:pt idx="93">
                  <c:v>46236</c:v>
                </c:pt>
                <c:pt idx="94">
                  <c:v>46237</c:v>
                </c:pt>
                <c:pt idx="95">
                  <c:v>46238</c:v>
                </c:pt>
                <c:pt idx="96">
                  <c:v>46239</c:v>
                </c:pt>
                <c:pt idx="97">
                  <c:v>46240</c:v>
                </c:pt>
                <c:pt idx="98">
                  <c:v>46241</c:v>
                </c:pt>
                <c:pt idx="99">
                  <c:v>46242</c:v>
                </c:pt>
                <c:pt idx="100">
                  <c:v>46243</c:v>
                </c:pt>
                <c:pt idx="101">
                  <c:v>46244</c:v>
                </c:pt>
                <c:pt idx="102">
                  <c:v>46245</c:v>
                </c:pt>
                <c:pt idx="103">
                  <c:v>46246</c:v>
                </c:pt>
                <c:pt idx="104">
                  <c:v>46247</c:v>
                </c:pt>
                <c:pt idx="105">
                  <c:v>46248</c:v>
                </c:pt>
                <c:pt idx="106">
                  <c:v>46249</c:v>
                </c:pt>
                <c:pt idx="107">
                  <c:v>46250</c:v>
                </c:pt>
                <c:pt idx="108">
                  <c:v>46251</c:v>
                </c:pt>
                <c:pt idx="109">
                  <c:v>46252</c:v>
                </c:pt>
                <c:pt idx="110">
                  <c:v>46253</c:v>
                </c:pt>
                <c:pt idx="111">
                  <c:v>46254</c:v>
                </c:pt>
                <c:pt idx="112">
                  <c:v>46255</c:v>
                </c:pt>
                <c:pt idx="113">
                  <c:v>46256</c:v>
                </c:pt>
                <c:pt idx="114">
                  <c:v>46257</c:v>
                </c:pt>
                <c:pt idx="115">
                  <c:v>46258</c:v>
                </c:pt>
                <c:pt idx="116">
                  <c:v>46259</c:v>
                </c:pt>
                <c:pt idx="117">
                  <c:v>46260</c:v>
                </c:pt>
                <c:pt idx="118">
                  <c:v>46261</c:v>
                </c:pt>
                <c:pt idx="119">
                  <c:v>46262</c:v>
                </c:pt>
                <c:pt idx="120">
                  <c:v>46263</c:v>
                </c:pt>
                <c:pt idx="121">
                  <c:v>46264</c:v>
                </c:pt>
                <c:pt idx="122">
                  <c:v>46265</c:v>
                </c:pt>
                <c:pt idx="123">
                  <c:v>46266</c:v>
                </c:pt>
                <c:pt idx="124">
                  <c:v>46267</c:v>
                </c:pt>
                <c:pt idx="125">
                  <c:v>46268</c:v>
                </c:pt>
                <c:pt idx="126">
                  <c:v>46269</c:v>
                </c:pt>
                <c:pt idx="127">
                  <c:v>46270</c:v>
                </c:pt>
                <c:pt idx="128">
                  <c:v>46271</c:v>
                </c:pt>
                <c:pt idx="129">
                  <c:v>46272</c:v>
                </c:pt>
                <c:pt idx="130">
                  <c:v>46273</c:v>
                </c:pt>
                <c:pt idx="131">
                  <c:v>46274</c:v>
                </c:pt>
                <c:pt idx="132">
                  <c:v>46275</c:v>
                </c:pt>
                <c:pt idx="133">
                  <c:v>46276</c:v>
                </c:pt>
                <c:pt idx="134">
                  <c:v>46277</c:v>
                </c:pt>
                <c:pt idx="135">
                  <c:v>46278</c:v>
                </c:pt>
                <c:pt idx="136">
                  <c:v>46279</c:v>
                </c:pt>
                <c:pt idx="137">
                  <c:v>46280</c:v>
                </c:pt>
                <c:pt idx="138">
                  <c:v>46281</c:v>
                </c:pt>
                <c:pt idx="139">
                  <c:v>46282</c:v>
                </c:pt>
                <c:pt idx="140">
                  <c:v>46283</c:v>
                </c:pt>
                <c:pt idx="141">
                  <c:v>46284</c:v>
                </c:pt>
                <c:pt idx="142">
                  <c:v>46285</c:v>
                </c:pt>
                <c:pt idx="143">
                  <c:v>46286</c:v>
                </c:pt>
                <c:pt idx="144">
                  <c:v>46287</c:v>
                </c:pt>
                <c:pt idx="145">
                  <c:v>46288</c:v>
                </c:pt>
                <c:pt idx="146">
                  <c:v>46289</c:v>
                </c:pt>
                <c:pt idx="147">
                  <c:v>46290</c:v>
                </c:pt>
                <c:pt idx="148">
                  <c:v>46291</c:v>
                </c:pt>
                <c:pt idx="149">
                  <c:v>46292</c:v>
                </c:pt>
                <c:pt idx="150">
                  <c:v>46293</c:v>
                </c:pt>
                <c:pt idx="151">
                  <c:v>46294</c:v>
                </c:pt>
                <c:pt idx="152">
                  <c:v>46295</c:v>
                </c:pt>
                <c:pt idx="153">
                  <c:v>46296</c:v>
                </c:pt>
                <c:pt idx="154">
                  <c:v>46297</c:v>
                </c:pt>
                <c:pt idx="155">
                  <c:v>46298</c:v>
                </c:pt>
                <c:pt idx="156">
                  <c:v>46299</c:v>
                </c:pt>
                <c:pt idx="157">
                  <c:v>46300</c:v>
                </c:pt>
                <c:pt idx="158">
                  <c:v>46301</c:v>
                </c:pt>
                <c:pt idx="159">
                  <c:v>46302</c:v>
                </c:pt>
                <c:pt idx="160">
                  <c:v>46303</c:v>
                </c:pt>
                <c:pt idx="161">
                  <c:v>46304</c:v>
                </c:pt>
                <c:pt idx="162">
                  <c:v>46305</c:v>
                </c:pt>
                <c:pt idx="163">
                  <c:v>46306</c:v>
                </c:pt>
              </c:numCache>
            </c:numRef>
          </c:xVal>
          <c:yVal>
            <c:numRef>
              <c:f>'2026'!$AG$15:$AG$178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98C-4192-B006-E844A0E5C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603594819187198E-2"/>
          <c:y val="0.8364114597382234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2027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'2027'!$C$15:$C$178</c:f>
              <c:numCache>
                <c:formatCode>mm/dd/yy;@</c:formatCode>
                <c:ptCount val="164"/>
                <c:pt idx="0">
                  <c:v>46508</c:v>
                </c:pt>
                <c:pt idx="1">
                  <c:v>46509</c:v>
                </c:pt>
                <c:pt idx="2">
                  <c:v>46510</c:v>
                </c:pt>
                <c:pt idx="3">
                  <c:v>46511</c:v>
                </c:pt>
                <c:pt idx="4">
                  <c:v>46512</c:v>
                </c:pt>
                <c:pt idx="5">
                  <c:v>46513</c:v>
                </c:pt>
                <c:pt idx="6">
                  <c:v>46514</c:v>
                </c:pt>
                <c:pt idx="7">
                  <c:v>46515</c:v>
                </c:pt>
                <c:pt idx="8">
                  <c:v>46516</c:v>
                </c:pt>
                <c:pt idx="9">
                  <c:v>46517</c:v>
                </c:pt>
                <c:pt idx="10">
                  <c:v>46518</c:v>
                </c:pt>
                <c:pt idx="11">
                  <c:v>46519</c:v>
                </c:pt>
                <c:pt idx="12">
                  <c:v>46520</c:v>
                </c:pt>
                <c:pt idx="13">
                  <c:v>46521</c:v>
                </c:pt>
                <c:pt idx="14">
                  <c:v>46522</c:v>
                </c:pt>
                <c:pt idx="15">
                  <c:v>46523</c:v>
                </c:pt>
                <c:pt idx="16">
                  <c:v>46524</c:v>
                </c:pt>
                <c:pt idx="17">
                  <c:v>46525</c:v>
                </c:pt>
                <c:pt idx="18">
                  <c:v>46526</c:v>
                </c:pt>
                <c:pt idx="19">
                  <c:v>46527</c:v>
                </c:pt>
                <c:pt idx="20">
                  <c:v>46528</c:v>
                </c:pt>
                <c:pt idx="21">
                  <c:v>46529</c:v>
                </c:pt>
                <c:pt idx="22">
                  <c:v>46530</c:v>
                </c:pt>
                <c:pt idx="23">
                  <c:v>46531</c:v>
                </c:pt>
                <c:pt idx="24">
                  <c:v>46532</c:v>
                </c:pt>
                <c:pt idx="25">
                  <c:v>46533</c:v>
                </c:pt>
                <c:pt idx="26">
                  <c:v>46534</c:v>
                </c:pt>
                <c:pt idx="27">
                  <c:v>46535</c:v>
                </c:pt>
                <c:pt idx="28">
                  <c:v>46536</c:v>
                </c:pt>
                <c:pt idx="29">
                  <c:v>46537</c:v>
                </c:pt>
                <c:pt idx="30">
                  <c:v>46538</c:v>
                </c:pt>
                <c:pt idx="31">
                  <c:v>46539</c:v>
                </c:pt>
                <c:pt idx="32">
                  <c:v>46540</c:v>
                </c:pt>
                <c:pt idx="33">
                  <c:v>46541</c:v>
                </c:pt>
                <c:pt idx="34">
                  <c:v>46542</c:v>
                </c:pt>
                <c:pt idx="35">
                  <c:v>46543</c:v>
                </c:pt>
                <c:pt idx="36">
                  <c:v>46544</c:v>
                </c:pt>
                <c:pt idx="37">
                  <c:v>46545</c:v>
                </c:pt>
                <c:pt idx="38">
                  <c:v>46546</c:v>
                </c:pt>
                <c:pt idx="39">
                  <c:v>46547</c:v>
                </c:pt>
                <c:pt idx="40">
                  <c:v>46548</c:v>
                </c:pt>
                <c:pt idx="41">
                  <c:v>46549</c:v>
                </c:pt>
                <c:pt idx="42">
                  <c:v>46550</c:v>
                </c:pt>
                <c:pt idx="43">
                  <c:v>46551</c:v>
                </c:pt>
                <c:pt idx="44">
                  <c:v>46552</c:v>
                </c:pt>
                <c:pt idx="45">
                  <c:v>46553</c:v>
                </c:pt>
                <c:pt idx="46">
                  <c:v>46554</c:v>
                </c:pt>
                <c:pt idx="47">
                  <c:v>46555</c:v>
                </c:pt>
                <c:pt idx="48">
                  <c:v>46556</c:v>
                </c:pt>
                <c:pt idx="49">
                  <c:v>46557</c:v>
                </c:pt>
                <c:pt idx="50">
                  <c:v>46558</c:v>
                </c:pt>
                <c:pt idx="51">
                  <c:v>46559</c:v>
                </c:pt>
                <c:pt idx="52">
                  <c:v>46560</c:v>
                </c:pt>
                <c:pt idx="53">
                  <c:v>46561</c:v>
                </c:pt>
                <c:pt idx="54">
                  <c:v>46562</c:v>
                </c:pt>
                <c:pt idx="55">
                  <c:v>46563</c:v>
                </c:pt>
                <c:pt idx="56">
                  <c:v>46564</c:v>
                </c:pt>
                <c:pt idx="57">
                  <c:v>46565</c:v>
                </c:pt>
                <c:pt idx="58">
                  <c:v>46566</c:v>
                </c:pt>
                <c:pt idx="59">
                  <c:v>46567</c:v>
                </c:pt>
                <c:pt idx="60">
                  <c:v>46568</c:v>
                </c:pt>
                <c:pt idx="61">
                  <c:v>46569</c:v>
                </c:pt>
                <c:pt idx="62">
                  <c:v>46570</c:v>
                </c:pt>
                <c:pt idx="63">
                  <c:v>46571</c:v>
                </c:pt>
                <c:pt idx="64">
                  <c:v>46572</c:v>
                </c:pt>
                <c:pt idx="65">
                  <c:v>46573</c:v>
                </c:pt>
                <c:pt idx="66">
                  <c:v>46574</c:v>
                </c:pt>
                <c:pt idx="67">
                  <c:v>46575</c:v>
                </c:pt>
                <c:pt idx="68">
                  <c:v>46576</c:v>
                </c:pt>
                <c:pt idx="69">
                  <c:v>46577</c:v>
                </c:pt>
                <c:pt idx="70">
                  <c:v>46578</c:v>
                </c:pt>
                <c:pt idx="71">
                  <c:v>46579</c:v>
                </c:pt>
                <c:pt idx="72">
                  <c:v>46580</c:v>
                </c:pt>
                <c:pt idx="73">
                  <c:v>46581</c:v>
                </c:pt>
                <c:pt idx="74">
                  <c:v>46582</c:v>
                </c:pt>
                <c:pt idx="75">
                  <c:v>46583</c:v>
                </c:pt>
                <c:pt idx="76">
                  <c:v>46584</c:v>
                </c:pt>
                <c:pt idx="77">
                  <c:v>46585</c:v>
                </c:pt>
                <c:pt idx="78">
                  <c:v>46586</c:v>
                </c:pt>
                <c:pt idx="79">
                  <c:v>46587</c:v>
                </c:pt>
                <c:pt idx="80">
                  <c:v>46588</c:v>
                </c:pt>
                <c:pt idx="81">
                  <c:v>46589</c:v>
                </c:pt>
                <c:pt idx="82">
                  <c:v>46590</c:v>
                </c:pt>
                <c:pt idx="83">
                  <c:v>46591</c:v>
                </c:pt>
                <c:pt idx="84">
                  <c:v>46592</c:v>
                </c:pt>
                <c:pt idx="85">
                  <c:v>46593</c:v>
                </c:pt>
                <c:pt idx="86">
                  <c:v>46594</c:v>
                </c:pt>
                <c:pt idx="87">
                  <c:v>46595</c:v>
                </c:pt>
                <c:pt idx="88">
                  <c:v>46596</c:v>
                </c:pt>
                <c:pt idx="89">
                  <c:v>46597</c:v>
                </c:pt>
                <c:pt idx="90">
                  <c:v>46598</c:v>
                </c:pt>
                <c:pt idx="91">
                  <c:v>46599</c:v>
                </c:pt>
                <c:pt idx="92">
                  <c:v>46600</c:v>
                </c:pt>
                <c:pt idx="93">
                  <c:v>46601</c:v>
                </c:pt>
                <c:pt idx="94">
                  <c:v>46602</c:v>
                </c:pt>
                <c:pt idx="95">
                  <c:v>46603</c:v>
                </c:pt>
                <c:pt idx="96">
                  <c:v>46604</c:v>
                </c:pt>
                <c:pt idx="97">
                  <c:v>46605</c:v>
                </c:pt>
                <c:pt idx="98">
                  <c:v>46606</c:v>
                </c:pt>
                <c:pt idx="99">
                  <c:v>46607</c:v>
                </c:pt>
                <c:pt idx="100">
                  <c:v>46608</c:v>
                </c:pt>
                <c:pt idx="101">
                  <c:v>46609</c:v>
                </c:pt>
                <c:pt idx="102">
                  <c:v>46610</c:v>
                </c:pt>
                <c:pt idx="103">
                  <c:v>46611</c:v>
                </c:pt>
                <c:pt idx="104">
                  <c:v>46612</c:v>
                </c:pt>
                <c:pt idx="105">
                  <c:v>46613</c:v>
                </c:pt>
                <c:pt idx="106">
                  <c:v>46614</c:v>
                </c:pt>
                <c:pt idx="107">
                  <c:v>46615</c:v>
                </c:pt>
                <c:pt idx="108">
                  <c:v>46616</c:v>
                </c:pt>
                <c:pt idx="109">
                  <c:v>46617</c:v>
                </c:pt>
                <c:pt idx="110">
                  <c:v>46618</c:v>
                </c:pt>
                <c:pt idx="111">
                  <c:v>46619</c:v>
                </c:pt>
                <c:pt idx="112">
                  <c:v>46620</c:v>
                </c:pt>
                <c:pt idx="113">
                  <c:v>46621</c:v>
                </c:pt>
                <c:pt idx="114">
                  <c:v>46622</c:v>
                </c:pt>
                <c:pt idx="115">
                  <c:v>46623</c:v>
                </c:pt>
                <c:pt idx="116">
                  <c:v>46624</c:v>
                </c:pt>
                <c:pt idx="117">
                  <c:v>46625</c:v>
                </c:pt>
                <c:pt idx="118">
                  <c:v>46626</c:v>
                </c:pt>
                <c:pt idx="119">
                  <c:v>46627</c:v>
                </c:pt>
                <c:pt idx="120">
                  <c:v>46628</c:v>
                </c:pt>
                <c:pt idx="121">
                  <c:v>46629</c:v>
                </c:pt>
                <c:pt idx="122">
                  <c:v>46630</c:v>
                </c:pt>
                <c:pt idx="123">
                  <c:v>46631</c:v>
                </c:pt>
                <c:pt idx="124">
                  <c:v>46632</c:v>
                </c:pt>
                <c:pt idx="125">
                  <c:v>46633</c:v>
                </c:pt>
                <c:pt idx="126">
                  <c:v>46634</c:v>
                </c:pt>
                <c:pt idx="127">
                  <c:v>46635</c:v>
                </c:pt>
                <c:pt idx="128">
                  <c:v>46636</c:v>
                </c:pt>
                <c:pt idx="129">
                  <c:v>46637</c:v>
                </c:pt>
                <c:pt idx="130">
                  <c:v>46638</c:v>
                </c:pt>
                <c:pt idx="131">
                  <c:v>46639</c:v>
                </c:pt>
                <c:pt idx="132">
                  <c:v>46640</c:v>
                </c:pt>
                <c:pt idx="133">
                  <c:v>46641</c:v>
                </c:pt>
                <c:pt idx="134">
                  <c:v>46642</c:v>
                </c:pt>
                <c:pt idx="135">
                  <c:v>46643</c:v>
                </c:pt>
                <c:pt idx="136">
                  <c:v>46644</c:v>
                </c:pt>
                <c:pt idx="137">
                  <c:v>46645</c:v>
                </c:pt>
                <c:pt idx="138">
                  <c:v>46646</c:v>
                </c:pt>
                <c:pt idx="139">
                  <c:v>46647</c:v>
                </c:pt>
                <c:pt idx="140">
                  <c:v>46648</c:v>
                </c:pt>
                <c:pt idx="141">
                  <c:v>46649</c:v>
                </c:pt>
                <c:pt idx="142">
                  <c:v>46650</c:v>
                </c:pt>
                <c:pt idx="143">
                  <c:v>46651</c:v>
                </c:pt>
                <c:pt idx="144">
                  <c:v>46652</c:v>
                </c:pt>
                <c:pt idx="145">
                  <c:v>46653</c:v>
                </c:pt>
                <c:pt idx="146">
                  <c:v>46654</c:v>
                </c:pt>
                <c:pt idx="147">
                  <c:v>46655</c:v>
                </c:pt>
                <c:pt idx="148">
                  <c:v>46656</c:v>
                </c:pt>
                <c:pt idx="149">
                  <c:v>46657</c:v>
                </c:pt>
                <c:pt idx="150">
                  <c:v>46658</c:v>
                </c:pt>
                <c:pt idx="151">
                  <c:v>46659</c:v>
                </c:pt>
                <c:pt idx="152">
                  <c:v>46660</c:v>
                </c:pt>
                <c:pt idx="153">
                  <c:v>46661</c:v>
                </c:pt>
                <c:pt idx="154">
                  <c:v>46662</c:v>
                </c:pt>
                <c:pt idx="155">
                  <c:v>46663</c:v>
                </c:pt>
                <c:pt idx="156">
                  <c:v>46664</c:v>
                </c:pt>
                <c:pt idx="157">
                  <c:v>46665</c:v>
                </c:pt>
                <c:pt idx="158">
                  <c:v>46666</c:v>
                </c:pt>
                <c:pt idx="159">
                  <c:v>46667</c:v>
                </c:pt>
                <c:pt idx="160">
                  <c:v>46668</c:v>
                </c:pt>
                <c:pt idx="161">
                  <c:v>46669</c:v>
                </c:pt>
                <c:pt idx="162">
                  <c:v>46670</c:v>
                </c:pt>
                <c:pt idx="163">
                  <c:v>46671</c:v>
                </c:pt>
              </c:numCache>
            </c:numRef>
          </c:xVal>
          <c:yVal>
            <c:numRef>
              <c:f>'2027'!$J$15:$J$178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0E-46EE-A866-86DDC64B8549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'2027'!$C$15:$C$178</c:f>
              <c:numCache>
                <c:formatCode>mm/dd/yy;@</c:formatCode>
                <c:ptCount val="164"/>
                <c:pt idx="0">
                  <c:v>46508</c:v>
                </c:pt>
                <c:pt idx="1">
                  <c:v>46509</c:v>
                </c:pt>
                <c:pt idx="2">
                  <c:v>46510</c:v>
                </c:pt>
                <c:pt idx="3">
                  <c:v>46511</c:v>
                </c:pt>
                <c:pt idx="4">
                  <c:v>46512</c:v>
                </c:pt>
                <c:pt idx="5">
                  <c:v>46513</c:v>
                </c:pt>
                <c:pt idx="6">
                  <c:v>46514</c:v>
                </c:pt>
                <c:pt idx="7">
                  <c:v>46515</c:v>
                </c:pt>
                <c:pt idx="8">
                  <c:v>46516</c:v>
                </c:pt>
                <c:pt idx="9">
                  <c:v>46517</c:v>
                </c:pt>
                <c:pt idx="10">
                  <c:v>46518</c:v>
                </c:pt>
                <c:pt idx="11">
                  <c:v>46519</c:v>
                </c:pt>
                <c:pt idx="12">
                  <c:v>46520</c:v>
                </c:pt>
                <c:pt idx="13">
                  <c:v>46521</c:v>
                </c:pt>
                <c:pt idx="14">
                  <c:v>46522</c:v>
                </c:pt>
                <c:pt idx="15">
                  <c:v>46523</c:v>
                </c:pt>
                <c:pt idx="16">
                  <c:v>46524</c:v>
                </c:pt>
                <c:pt idx="17">
                  <c:v>46525</c:v>
                </c:pt>
                <c:pt idx="18">
                  <c:v>46526</c:v>
                </c:pt>
                <c:pt idx="19">
                  <c:v>46527</c:v>
                </c:pt>
                <c:pt idx="20">
                  <c:v>46528</c:v>
                </c:pt>
                <c:pt idx="21">
                  <c:v>46529</c:v>
                </c:pt>
                <c:pt idx="22">
                  <c:v>46530</c:v>
                </c:pt>
                <c:pt idx="23">
                  <c:v>46531</c:v>
                </c:pt>
                <c:pt idx="24">
                  <c:v>46532</c:v>
                </c:pt>
                <c:pt idx="25">
                  <c:v>46533</c:v>
                </c:pt>
                <c:pt idx="26">
                  <c:v>46534</c:v>
                </c:pt>
                <c:pt idx="27">
                  <c:v>46535</c:v>
                </c:pt>
                <c:pt idx="28">
                  <c:v>46536</c:v>
                </c:pt>
                <c:pt idx="29">
                  <c:v>46537</c:v>
                </c:pt>
                <c:pt idx="30">
                  <c:v>46538</c:v>
                </c:pt>
                <c:pt idx="31">
                  <c:v>46539</c:v>
                </c:pt>
                <c:pt idx="32">
                  <c:v>46540</c:v>
                </c:pt>
                <c:pt idx="33">
                  <c:v>46541</c:v>
                </c:pt>
                <c:pt idx="34">
                  <c:v>46542</c:v>
                </c:pt>
                <c:pt idx="35">
                  <c:v>46543</c:v>
                </c:pt>
                <c:pt idx="36">
                  <c:v>46544</c:v>
                </c:pt>
                <c:pt idx="37">
                  <c:v>46545</c:v>
                </c:pt>
                <c:pt idx="38">
                  <c:v>46546</c:v>
                </c:pt>
                <c:pt idx="39">
                  <c:v>46547</c:v>
                </c:pt>
                <c:pt idx="40">
                  <c:v>46548</c:v>
                </c:pt>
                <c:pt idx="41">
                  <c:v>46549</c:v>
                </c:pt>
                <c:pt idx="42">
                  <c:v>46550</c:v>
                </c:pt>
                <c:pt idx="43">
                  <c:v>46551</c:v>
                </c:pt>
                <c:pt idx="44">
                  <c:v>46552</c:v>
                </c:pt>
                <c:pt idx="45">
                  <c:v>46553</c:v>
                </c:pt>
                <c:pt idx="46">
                  <c:v>46554</c:v>
                </c:pt>
                <c:pt idx="47">
                  <c:v>46555</c:v>
                </c:pt>
                <c:pt idx="48">
                  <c:v>46556</c:v>
                </c:pt>
                <c:pt idx="49">
                  <c:v>46557</c:v>
                </c:pt>
                <c:pt idx="50">
                  <c:v>46558</c:v>
                </c:pt>
                <c:pt idx="51">
                  <c:v>46559</c:v>
                </c:pt>
                <c:pt idx="52">
                  <c:v>46560</c:v>
                </c:pt>
                <c:pt idx="53">
                  <c:v>46561</c:v>
                </c:pt>
                <c:pt idx="54">
                  <c:v>46562</c:v>
                </c:pt>
                <c:pt idx="55">
                  <c:v>46563</c:v>
                </c:pt>
                <c:pt idx="56">
                  <c:v>46564</c:v>
                </c:pt>
                <c:pt idx="57">
                  <c:v>46565</c:v>
                </c:pt>
                <c:pt idx="58">
                  <c:v>46566</c:v>
                </c:pt>
                <c:pt idx="59">
                  <c:v>46567</c:v>
                </c:pt>
                <c:pt idx="60">
                  <c:v>46568</c:v>
                </c:pt>
                <c:pt idx="61">
                  <c:v>46569</c:v>
                </c:pt>
                <c:pt idx="62">
                  <c:v>46570</c:v>
                </c:pt>
                <c:pt idx="63">
                  <c:v>46571</c:v>
                </c:pt>
                <c:pt idx="64">
                  <c:v>46572</c:v>
                </c:pt>
                <c:pt idx="65">
                  <c:v>46573</c:v>
                </c:pt>
                <c:pt idx="66">
                  <c:v>46574</c:v>
                </c:pt>
                <c:pt idx="67">
                  <c:v>46575</c:v>
                </c:pt>
                <c:pt idx="68">
                  <c:v>46576</c:v>
                </c:pt>
                <c:pt idx="69">
                  <c:v>46577</c:v>
                </c:pt>
                <c:pt idx="70">
                  <c:v>46578</c:v>
                </c:pt>
                <c:pt idx="71">
                  <c:v>46579</c:v>
                </c:pt>
                <c:pt idx="72">
                  <c:v>46580</c:v>
                </c:pt>
                <c:pt idx="73">
                  <c:v>46581</c:v>
                </c:pt>
                <c:pt idx="74">
                  <c:v>46582</c:v>
                </c:pt>
                <c:pt idx="75">
                  <c:v>46583</c:v>
                </c:pt>
                <c:pt idx="76">
                  <c:v>46584</c:v>
                </c:pt>
                <c:pt idx="77">
                  <c:v>46585</c:v>
                </c:pt>
                <c:pt idx="78">
                  <c:v>46586</c:v>
                </c:pt>
                <c:pt idx="79">
                  <c:v>46587</c:v>
                </c:pt>
                <c:pt idx="80">
                  <c:v>46588</c:v>
                </c:pt>
                <c:pt idx="81">
                  <c:v>46589</c:v>
                </c:pt>
                <c:pt idx="82">
                  <c:v>46590</c:v>
                </c:pt>
                <c:pt idx="83">
                  <c:v>46591</c:v>
                </c:pt>
                <c:pt idx="84">
                  <c:v>46592</c:v>
                </c:pt>
                <c:pt idx="85">
                  <c:v>46593</c:v>
                </c:pt>
                <c:pt idx="86">
                  <c:v>46594</c:v>
                </c:pt>
                <c:pt idx="87">
                  <c:v>46595</c:v>
                </c:pt>
                <c:pt idx="88">
                  <c:v>46596</c:v>
                </c:pt>
                <c:pt idx="89">
                  <c:v>46597</c:v>
                </c:pt>
                <c:pt idx="90">
                  <c:v>46598</c:v>
                </c:pt>
                <c:pt idx="91">
                  <c:v>46599</c:v>
                </c:pt>
                <c:pt idx="92">
                  <c:v>46600</c:v>
                </c:pt>
                <c:pt idx="93">
                  <c:v>46601</c:v>
                </c:pt>
                <c:pt idx="94">
                  <c:v>46602</c:v>
                </c:pt>
                <c:pt idx="95">
                  <c:v>46603</c:v>
                </c:pt>
                <c:pt idx="96">
                  <c:v>46604</c:v>
                </c:pt>
                <c:pt idx="97">
                  <c:v>46605</c:v>
                </c:pt>
                <c:pt idx="98">
                  <c:v>46606</c:v>
                </c:pt>
                <c:pt idx="99">
                  <c:v>46607</c:v>
                </c:pt>
                <c:pt idx="100">
                  <c:v>46608</c:v>
                </c:pt>
                <c:pt idx="101">
                  <c:v>46609</c:v>
                </c:pt>
                <c:pt idx="102">
                  <c:v>46610</c:v>
                </c:pt>
                <c:pt idx="103">
                  <c:v>46611</c:v>
                </c:pt>
                <c:pt idx="104">
                  <c:v>46612</c:v>
                </c:pt>
                <c:pt idx="105">
                  <c:v>46613</c:v>
                </c:pt>
                <c:pt idx="106">
                  <c:v>46614</c:v>
                </c:pt>
                <c:pt idx="107">
                  <c:v>46615</c:v>
                </c:pt>
                <c:pt idx="108">
                  <c:v>46616</c:v>
                </c:pt>
                <c:pt idx="109">
                  <c:v>46617</c:v>
                </c:pt>
                <c:pt idx="110">
                  <c:v>46618</c:v>
                </c:pt>
                <c:pt idx="111">
                  <c:v>46619</c:v>
                </c:pt>
                <c:pt idx="112">
                  <c:v>46620</c:v>
                </c:pt>
                <c:pt idx="113">
                  <c:v>46621</c:v>
                </c:pt>
                <c:pt idx="114">
                  <c:v>46622</c:v>
                </c:pt>
                <c:pt idx="115">
                  <c:v>46623</c:v>
                </c:pt>
                <c:pt idx="116">
                  <c:v>46624</c:v>
                </c:pt>
                <c:pt idx="117">
                  <c:v>46625</c:v>
                </c:pt>
                <c:pt idx="118">
                  <c:v>46626</c:v>
                </c:pt>
                <c:pt idx="119">
                  <c:v>46627</c:v>
                </c:pt>
                <c:pt idx="120">
                  <c:v>46628</c:v>
                </c:pt>
                <c:pt idx="121">
                  <c:v>46629</c:v>
                </c:pt>
                <c:pt idx="122">
                  <c:v>46630</c:v>
                </c:pt>
                <c:pt idx="123">
                  <c:v>46631</c:v>
                </c:pt>
                <c:pt idx="124">
                  <c:v>46632</c:v>
                </c:pt>
                <c:pt idx="125">
                  <c:v>46633</c:v>
                </c:pt>
                <c:pt idx="126">
                  <c:v>46634</c:v>
                </c:pt>
                <c:pt idx="127">
                  <c:v>46635</c:v>
                </c:pt>
                <c:pt idx="128">
                  <c:v>46636</c:v>
                </c:pt>
                <c:pt idx="129">
                  <c:v>46637</c:v>
                </c:pt>
                <c:pt idx="130">
                  <c:v>46638</c:v>
                </c:pt>
                <c:pt idx="131">
                  <c:v>46639</c:v>
                </c:pt>
                <c:pt idx="132">
                  <c:v>46640</c:v>
                </c:pt>
                <c:pt idx="133">
                  <c:v>46641</c:v>
                </c:pt>
                <c:pt idx="134">
                  <c:v>46642</c:v>
                </c:pt>
                <c:pt idx="135">
                  <c:v>46643</c:v>
                </c:pt>
                <c:pt idx="136">
                  <c:v>46644</c:v>
                </c:pt>
                <c:pt idx="137">
                  <c:v>46645</c:v>
                </c:pt>
                <c:pt idx="138">
                  <c:v>46646</c:v>
                </c:pt>
                <c:pt idx="139">
                  <c:v>46647</c:v>
                </c:pt>
                <c:pt idx="140">
                  <c:v>46648</c:v>
                </c:pt>
                <c:pt idx="141">
                  <c:v>46649</c:v>
                </c:pt>
                <c:pt idx="142">
                  <c:v>46650</c:v>
                </c:pt>
                <c:pt idx="143">
                  <c:v>46651</c:v>
                </c:pt>
                <c:pt idx="144">
                  <c:v>46652</c:v>
                </c:pt>
                <c:pt idx="145">
                  <c:v>46653</c:v>
                </c:pt>
                <c:pt idx="146">
                  <c:v>46654</c:v>
                </c:pt>
                <c:pt idx="147">
                  <c:v>46655</c:v>
                </c:pt>
                <c:pt idx="148">
                  <c:v>46656</c:v>
                </c:pt>
                <c:pt idx="149">
                  <c:v>46657</c:v>
                </c:pt>
                <c:pt idx="150">
                  <c:v>46658</c:v>
                </c:pt>
                <c:pt idx="151">
                  <c:v>46659</c:v>
                </c:pt>
                <c:pt idx="152">
                  <c:v>46660</c:v>
                </c:pt>
                <c:pt idx="153">
                  <c:v>46661</c:v>
                </c:pt>
                <c:pt idx="154">
                  <c:v>46662</c:v>
                </c:pt>
                <c:pt idx="155">
                  <c:v>46663</c:v>
                </c:pt>
                <c:pt idx="156">
                  <c:v>46664</c:v>
                </c:pt>
                <c:pt idx="157">
                  <c:v>46665</c:v>
                </c:pt>
                <c:pt idx="158">
                  <c:v>46666</c:v>
                </c:pt>
                <c:pt idx="159">
                  <c:v>46667</c:v>
                </c:pt>
                <c:pt idx="160">
                  <c:v>46668</c:v>
                </c:pt>
                <c:pt idx="161">
                  <c:v>46669</c:v>
                </c:pt>
                <c:pt idx="162">
                  <c:v>46670</c:v>
                </c:pt>
                <c:pt idx="163">
                  <c:v>46671</c:v>
                </c:pt>
              </c:numCache>
            </c:numRef>
          </c:xVal>
          <c:yVal>
            <c:numRef>
              <c:f>'2027'!$AH$15:$AH$178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0E-46EE-A866-86DDC64B8549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'2027'!$C$15:$C$178</c:f>
              <c:numCache>
                <c:formatCode>mm/dd/yy;@</c:formatCode>
                <c:ptCount val="164"/>
                <c:pt idx="0">
                  <c:v>46508</c:v>
                </c:pt>
                <c:pt idx="1">
                  <c:v>46509</c:v>
                </c:pt>
                <c:pt idx="2">
                  <c:v>46510</c:v>
                </c:pt>
                <c:pt idx="3">
                  <c:v>46511</c:v>
                </c:pt>
                <c:pt idx="4">
                  <c:v>46512</c:v>
                </c:pt>
                <c:pt idx="5">
                  <c:v>46513</c:v>
                </c:pt>
                <c:pt idx="6">
                  <c:v>46514</c:v>
                </c:pt>
                <c:pt idx="7">
                  <c:v>46515</c:v>
                </c:pt>
                <c:pt idx="8">
                  <c:v>46516</c:v>
                </c:pt>
                <c:pt idx="9">
                  <c:v>46517</c:v>
                </c:pt>
                <c:pt idx="10">
                  <c:v>46518</c:v>
                </c:pt>
                <c:pt idx="11">
                  <c:v>46519</c:v>
                </c:pt>
                <c:pt idx="12">
                  <c:v>46520</c:v>
                </c:pt>
                <c:pt idx="13">
                  <c:v>46521</c:v>
                </c:pt>
                <c:pt idx="14">
                  <c:v>46522</c:v>
                </c:pt>
                <c:pt idx="15">
                  <c:v>46523</c:v>
                </c:pt>
                <c:pt idx="16">
                  <c:v>46524</c:v>
                </c:pt>
                <c:pt idx="17">
                  <c:v>46525</c:v>
                </c:pt>
                <c:pt idx="18">
                  <c:v>46526</c:v>
                </c:pt>
                <c:pt idx="19">
                  <c:v>46527</c:v>
                </c:pt>
                <c:pt idx="20">
                  <c:v>46528</c:v>
                </c:pt>
                <c:pt idx="21">
                  <c:v>46529</c:v>
                </c:pt>
                <c:pt idx="22">
                  <c:v>46530</c:v>
                </c:pt>
                <c:pt idx="23">
                  <c:v>46531</c:v>
                </c:pt>
                <c:pt idx="24">
                  <c:v>46532</c:v>
                </c:pt>
                <c:pt idx="25">
                  <c:v>46533</c:v>
                </c:pt>
                <c:pt idx="26">
                  <c:v>46534</c:v>
                </c:pt>
                <c:pt idx="27">
                  <c:v>46535</c:v>
                </c:pt>
                <c:pt idx="28">
                  <c:v>46536</c:v>
                </c:pt>
                <c:pt idx="29">
                  <c:v>46537</c:v>
                </c:pt>
                <c:pt idx="30">
                  <c:v>46538</c:v>
                </c:pt>
                <c:pt idx="31">
                  <c:v>46539</c:v>
                </c:pt>
                <c:pt idx="32">
                  <c:v>46540</c:v>
                </c:pt>
                <c:pt idx="33">
                  <c:v>46541</c:v>
                </c:pt>
                <c:pt idx="34">
                  <c:v>46542</c:v>
                </c:pt>
                <c:pt idx="35">
                  <c:v>46543</c:v>
                </c:pt>
                <c:pt idx="36">
                  <c:v>46544</c:v>
                </c:pt>
                <c:pt idx="37">
                  <c:v>46545</c:v>
                </c:pt>
                <c:pt idx="38">
                  <c:v>46546</c:v>
                </c:pt>
                <c:pt idx="39">
                  <c:v>46547</c:v>
                </c:pt>
                <c:pt idx="40">
                  <c:v>46548</c:v>
                </c:pt>
                <c:pt idx="41">
                  <c:v>46549</c:v>
                </c:pt>
                <c:pt idx="42">
                  <c:v>46550</c:v>
                </c:pt>
                <c:pt idx="43">
                  <c:v>46551</c:v>
                </c:pt>
                <c:pt idx="44">
                  <c:v>46552</c:v>
                </c:pt>
                <c:pt idx="45">
                  <c:v>46553</c:v>
                </c:pt>
                <c:pt idx="46">
                  <c:v>46554</c:v>
                </c:pt>
                <c:pt idx="47">
                  <c:v>46555</c:v>
                </c:pt>
                <c:pt idx="48">
                  <c:v>46556</c:v>
                </c:pt>
                <c:pt idx="49">
                  <c:v>46557</c:v>
                </c:pt>
                <c:pt idx="50">
                  <c:v>46558</c:v>
                </c:pt>
                <c:pt idx="51">
                  <c:v>46559</c:v>
                </c:pt>
                <c:pt idx="52">
                  <c:v>46560</c:v>
                </c:pt>
                <c:pt idx="53">
                  <c:v>46561</c:v>
                </c:pt>
                <c:pt idx="54">
                  <c:v>46562</c:v>
                </c:pt>
                <c:pt idx="55">
                  <c:v>46563</c:v>
                </c:pt>
                <c:pt idx="56">
                  <c:v>46564</c:v>
                </c:pt>
                <c:pt idx="57">
                  <c:v>46565</c:v>
                </c:pt>
                <c:pt idx="58">
                  <c:v>46566</c:v>
                </c:pt>
                <c:pt idx="59">
                  <c:v>46567</c:v>
                </c:pt>
                <c:pt idx="60">
                  <c:v>46568</c:v>
                </c:pt>
                <c:pt idx="61">
                  <c:v>46569</c:v>
                </c:pt>
                <c:pt idx="62">
                  <c:v>46570</c:v>
                </c:pt>
                <c:pt idx="63">
                  <c:v>46571</c:v>
                </c:pt>
                <c:pt idx="64">
                  <c:v>46572</c:v>
                </c:pt>
                <c:pt idx="65">
                  <c:v>46573</c:v>
                </c:pt>
                <c:pt idx="66">
                  <c:v>46574</c:v>
                </c:pt>
                <c:pt idx="67">
                  <c:v>46575</c:v>
                </c:pt>
                <c:pt idx="68">
                  <c:v>46576</c:v>
                </c:pt>
                <c:pt idx="69">
                  <c:v>46577</c:v>
                </c:pt>
                <c:pt idx="70">
                  <c:v>46578</c:v>
                </c:pt>
                <c:pt idx="71">
                  <c:v>46579</c:v>
                </c:pt>
                <c:pt idx="72">
                  <c:v>46580</c:v>
                </c:pt>
                <c:pt idx="73">
                  <c:v>46581</c:v>
                </c:pt>
                <c:pt idx="74">
                  <c:v>46582</c:v>
                </c:pt>
                <c:pt idx="75">
                  <c:v>46583</c:v>
                </c:pt>
                <c:pt idx="76">
                  <c:v>46584</c:v>
                </c:pt>
                <c:pt idx="77">
                  <c:v>46585</c:v>
                </c:pt>
                <c:pt idx="78">
                  <c:v>46586</c:v>
                </c:pt>
                <c:pt idx="79">
                  <c:v>46587</c:v>
                </c:pt>
                <c:pt idx="80">
                  <c:v>46588</c:v>
                </c:pt>
                <c:pt idx="81">
                  <c:v>46589</c:v>
                </c:pt>
                <c:pt idx="82">
                  <c:v>46590</c:v>
                </c:pt>
                <c:pt idx="83">
                  <c:v>46591</c:v>
                </c:pt>
                <c:pt idx="84">
                  <c:v>46592</c:v>
                </c:pt>
                <c:pt idx="85">
                  <c:v>46593</c:v>
                </c:pt>
                <c:pt idx="86">
                  <c:v>46594</c:v>
                </c:pt>
                <c:pt idx="87">
                  <c:v>46595</c:v>
                </c:pt>
                <c:pt idx="88">
                  <c:v>46596</c:v>
                </c:pt>
                <c:pt idx="89">
                  <c:v>46597</c:v>
                </c:pt>
                <c:pt idx="90">
                  <c:v>46598</c:v>
                </c:pt>
                <c:pt idx="91">
                  <c:v>46599</c:v>
                </c:pt>
                <c:pt idx="92">
                  <c:v>46600</c:v>
                </c:pt>
                <c:pt idx="93">
                  <c:v>46601</c:v>
                </c:pt>
                <c:pt idx="94">
                  <c:v>46602</c:v>
                </c:pt>
                <c:pt idx="95">
                  <c:v>46603</c:v>
                </c:pt>
                <c:pt idx="96">
                  <c:v>46604</c:v>
                </c:pt>
                <c:pt idx="97">
                  <c:v>46605</c:v>
                </c:pt>
                <c:pt idx="98">
                  <c:v>46606</c:v>
                </c:pt>
                <c:pt idx="99">
                  <c:v>46607</c:v>
                </c:pt>
                <c:pt idx="100">
                  <c:v>46608</c:v>
                </c:pt>
                <c:pt idx="101">
                  <c:v>46609</c:v>
                </c:pt>
                <c:pt idx="102">
                  <c:v>46610</c:v>
                </c:pt>
                <c:pt idx="103">
                  <c:v>46611</c:v>
                </c:pt>
                <c:pt idx="104">
                  <c:v>46612</c:v>
                </c:pt>
                <c:pt idx="105">
                  <c:v>46613</c:v>
                </c:pt>
                <c:pt idx="106">
                  <c:v>46614</c:v>
                </c:pt>
                <c:pt idx="107">
                  <c:v>46615</c:v>
                </c:pt>
                <c:pt idx="108">
                  <c:v>46616</c:v>
                </c:pt>
                <c:pt idx="109">
                  <c:v>46617</c:v>
                </c:pt>
                <c:pt idx="110">
                  <c:v>46618</c:v>
                </c:pt>
                <c:pt idx="111">
                  <c:v>46619</c:v>
                </c:pt>
                <c:pt idx="112">
                  <c:v>46620</c:v>
                </c:pt>
                <c:pt idx="113">
                  <c:v>46621</c:v>
                </c:pt>
                <c:pt idx="114">
                  <c:v>46622</c:v>
                </c:pt>
                <c:pt idx="115">
                  <c:v>46623</c:v>
                </c:pt>
                <c:pt idx="116">
                  <c:v>46624</c:v>
                </c:pt>
                <c:pt idx="117">
                  <c:v>46625</c:v>
                </c:pt>
                <c:pt idx="118">
                  <c:v>46626</c:v>
                </c:pt>
                <c:pt idx="119">
                  <c:v>46627</c:v>
                </c:pt>
                <c:pt idx="120">
                  <c:v>46628</c:v>
                </c:pt>
                <c:pt idx="121">
                  <c:v>46629</c:v>
                </c:pt>
                <c:pt idx="122">
                  <c:v>46630</c:v>
                </c:pt>
                <c:pt idx="123">
                  <c:v>46631</c:v>
                </c:pt>
                <c:pt idx="124">
                  <c:v>46632</c:v>
                </c:pt>
                <c:pt idx="125">
                  <c:v>46633</c:v>
                </c:pt>
                <c:pt idx="126">
                  <c:v>46634</c:v>
                </c:pt>
                <c:pt idx="127">
                  <c:v>46635</c:v>
                </c:pt>
                <c:pt idx="128">
                  <c:v>46636</c:v>
                </c:pt>
                <c:pt idx="129">
                  <c:v>46637</c:v>
                </c:pt>
                <c:pt idx="130">
                  <c:v>46638</c:v>
                </c:pt>
                <c:pt idx="131">
                  <c:v>46639</c:v>
                </c:pt>
                <c:pt idx="132">
                  <c:v>46640</c:v>
                </c:pt>
                <c:pt idx="133">
                  <c:v>46641</c:v>
                </c:pt>
                <c:pt idx="134">
                  <c:v>46642</c:v>
                </c:pt>
                <c:pt idx="135">
                  <c:v>46643</c:v>
                </c:pt>
                <c:pt idx="136">
                  <c:v>46644</c:v>
                </c:pt>
                <c:pt idx="137">
                  <c:v>46645</c:v>
                </c:pt>
                <c:pt idx="138">
                  <c:v>46646</c:v>
                </c:pt>
                <c:pt idx="139">
                  <c:v>46647</c:v>
                </c:pt>
                <c:pt idx="140">
                  <c:v>46648</c:v>
                </c:pt>
                <c:pt idx="141">
                  <c:v>46649</c:v>
                </c:pt>
                <c:pt idx="142">
                  <c:v>46650</c:v>
                </c:pt>
                <c:pt idx="143">
                  <c:v>46651</c:v>
                </c:pt>
                <c:pt idx="144">
                  <c:v>46652</c:v>
                </c:pt>
                <c:pt idx="145">
                  <c:v>46653</c:v>
                </c:pt>
                <c:pt idx="146">
                  <c:v>46654</c:v>
                </c:pt>
                <c:pt idx="147">
                  <c:v>46655</c:v>
                </c:pt>
                <c:pt idx="148">
                  <c:v>46656</c:v>
                </c:pt>
                <c:pt idx="149">
                  <c:v>46657</c:v>
                </c:pt>
                <c:pt idx="150">
                  <c:v>46658</c:v>
                </c:pt>
                <c:pt idx="151">
                  <c:v>46659</c:v>
                </c:pt>
                <c:pt idx="152">
                  <c:v>46660</c:v>
                </c:pt>
                <c:pt idx="153">
                  <c:v>46661</c:v>
                </c:pt>
                <c:pt idx="154">
                  <c:v>46662</c:v>
                </c:pt>
                <c:pt idx="155">
                  <c:v>46663</c:v>
                </c:pt>
                <c:pt idx="156">
                  <c:v>46664</c:v>
                </c:pt>
                <c:pt idx="157">
                  <c:v>46665</c:v>
                </c:pt>
                <c:pt idx="158">
                  <c:v>46666</c:v>
                </c:pt>
                <c:pt idx="159">
                  <c:v>46667</c:v>
                </c:pt>
                <c:pt idx="160">
                  <c:v>46668</c:v>
                </c:pt>
                <c:pt idx="161">
                  <c:v>46669</c:v>
                </c:pt>
                <c:pt idx="162">
                  <c:v>46670</c:v>
                </c:pt>
                <c:pt idx="163">
                  <c:v>46671</c:v>
                </c:pt>
              </c:numCache>
            </c:numRef>
          </c:xVal>
          <c:yVal>
            <c:numRef>
              <c:f>'2027'!$AJ$15:$AJ$178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0E-46EE-A866-86DDC64B8549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'2027'!$C$15:$C$178</c:f>
              <c:numCache>
                <c:formatCode>mm/dd/yy;@</c:formatCode>
                <c:ptCount val="164"/>
                <c:pt idx="0">
                  <c:v>46508</c:v>
                </c:pt>
                <c:pt idx="1">
                  <c:v>46509</c:v>
                </c:pt>
                <c:pt idx="2">
                  <c:v>46510</c:v>
                </c:pt>
                <c:pt idx="3">
                  <c:v>46511</c:v>
                </c:pt>
                <c:pt idx="4">
                  <c:v>46512</c:v>
                </c:pt>
                <c:pt idx="5">
                  <c:v>46513</c:v>
                </c:pt>
                <c:pt idx="6">
                  <c:v>46514</c:v>
                </c:pt>
                <c:pt idx="7">
                  <c:v>46515</c:v>
                </c:pt>
                <c:pt idx="8">
                  <c:v>46516</c:v>
                </c:pt>
                <c:pt idx="9">
                  <c:v>46517</c:v>
                </c:pt>
                <c:pt idx="10">
                  <c:v>46518</c:v>
                </c:pt>
                <c:pt idx="11">
                  <c:v>46519</c:v>
                </c:pt>
                <c:pt idx="12">
                  <c:v>46520</c:v>
                </c:pt>
                <c:pt idx="13">
                  <c:v>46521</c:v>
                </c:pt>
                <c:pt idx="14">
                  <c:v>46522</c:v>
                </c:pt>
                <c:pt idx="15">
                  <c:v>46523</c:v>
                </c:pt>
                <c:pt idx="16">
                  <c:v>46524</c:v>
                </c:pt>
                <c:pt idx="17">
                  <c:v>46525</c:v>
                </c:pt>
                <c:pt idx="18">
                  <c:v>46526</c:v>
                </c:pt>
                <c:pt idx="19">
                  <c:v>46527</c:v>
                </c:pt>
                <c:pt idx="20">
                  <c:v>46528</c:v>
                </c:pt>
                <c:pt idx="21">
                  <c:v>46529</c:v>
                </c:pt>
                <c:pt idx="22">
                  <c:v>46530</c:v>
                </c:pt>
                <c:pt idx="23">
                  <c:v>46531</c:v>
                </c:pt>
                <c:pt idx="24">
                  <c:v>46532</c:v>
                </c:pt>
                <c:pt idx="25">
                  <c:v>46533</c:v>
                </c:pt>
                <c:pt idx="26">
                  <c:v>46534</c:v>
                </c:pt>
                <c:pt idx="27">
                  <c:v>46535</c:v>
                </c:pt>
                <c:pt idx="28">
                  <c:v>46536</c:v>
                </c:pt>
                <c:pt idx="29">
                  <c:v>46537</c:v>
                </c:pt>
                <c:pt idx="30">
                  <c:v>46538</c:v>
                </c:pt>
                <c:pt idx="31">
                  <c:v>46539</c:v>
                </c:pt>
                <c:pt idx="32">
                  <c:v>46540</c:v>
                </c:pt>
                <c:pt idx="33">
                  <c:v>46541</c:v>
                </c:pt>
                <c:pt idx="34">
                  <c:v>46542</c:v>
                </c:pt>
                <c:pt idx="35">
                  <c:v>46543</c:v>
                </c:pt>
                <c:pt idx="36">
                  <c:v>46544</c:v>
                </c:pt>
                <c:pt idx="37">
                  <c:v>46545</c:v>
                </c:pt>
                <c:pt idx="38">
                  <c:v>46546</c:v>
                </c:pt>
                <c:pt idx="39">
                  <c:v>46547</c:v>
                </c:pt>
                <c:pt idx="40">
                  <c:v>46548</c:v>
                </c:pt>
                <c:pt idx="41">
                  <c:v>46549</c:v>
                </c:pt>
                <c:pt idx="42">
                  <c:v>46550</c:v>
                </c:pt>
                <c:pt idx="43">
                  <c:v>46551</c:v>
                </c:pt>
                <c:pt idx="44">
                  <c:v>46552</c:v>
                </c:pt>
                <c:pt idx="45">
                  <c:v>46553</c:v>
                </c:pt>
                <c:pt idx="46">
                  <c:v>46554</c:v>
                </c:pt>
                <c:pt idx="47">
                  <c:v>46555</c:v>
                </c:pt>
                <c:pt idx="48">
                  <c:v>46556</c:v>
                </c:pt>
                <c:pt idx="49">
                  <c:v>46557</c:v>
                </c:pt>
                <c:pt idx="50">
                  <c:v>46558</c:v>
                </c:pt>
                <c:pt idx="51">
                  <c:v>46559</c:v>
                </c:pt>
                <c:pt idx="52">
                  <c:v>46560</c:v>
                </c:pt>
                <c:pt idx="53">
                  <c:v>46561</c:v>
                </c:pt>
                <c:pt idx="54">
                  <c:v>46562</c:v>
                </c:pt>
                <c:pt idx="55">
                  <c:v>46563</c:v>
                </c:pt>
                <c:pt idx="56">
                  <c:v>46564</c:v>
                </c:pt>
                <c:pt idx="57">
                  <c:v>46565</c:v>
                </c:pt>
                <c:pt idx="58">
                  <c:v>46566</c:v>
                </c:pt>
                <c:pt idx="59">
                  <c:v>46567</c:v>
                </c:pt>
                <c:pt idx="60">
                  <c:v>46568</c:v>
                </c:pt>
                <c:pt idx="61">
                  <c:v>46569</c:v>
                </c:pt>
                <c:pt idx="62">
                  <c:v>46570</c:v>
                </c:pt>
                <c:pt idx="63">
                  <c:v>46571</c:v>
                </c:pt>
                <c:pt idx="64">
                  <c:v>46572</c:v>
                </c:pt>
                <c:pt idx="65">
                  <c:v>46573</c:v>
                </c:pt>
                <c:pt idx="66">
                  <c:v>46574</c:v>
                </c:pt>
                <c:pt idx="67">
                  <c:v>46575</c:v>
                </c:pt>
                <c:pt idx="68">
                  <c:v>46576</c:v>
                </c:pt>
                <c:pt idx="69">
                  <c:v>46577</c:v>
                </c:pt>
                <c:pt idx="70">
                  <c:v>46578</c:v>
                </c:pt>
                <c:pt idx="71">
                  <c:v>46579</c:v>
                </c:pt>
                <c:pt idx="72">
                  <c:v>46580</c:v>
                </c:pt>
                <c:pt idx="73">
                  <c:v>46581</c:v>
                </c:pt>
                <c:pt idx="74">
                  <c:v>46582</c:v>
                </c:pt>
                <c:pt idx="75">
                  <c:v>46583</c:v>
                </c:pt>
                <c:pt idx="76">
                  <c:v>46584</c:v>
                </c:pt>
                <c:pt idx="77">
                  <c:v>46585</c:v>
                </c:pt>
                <c:pt idx="78">
                  <c:v>46586</c:v>
                </c:pt>
                <c:pt idx="79">
                  <c:v>46587</c:v>
                </c:pt>
                <c:pt idx="80">
                  <c:v>46588</c:v>
                </c:pt>
                <c:pt idx="81">
                  <c:v>46589</c:v>
                </c:pt>
                <c:pt idx="82">
                  <c:v>46590</c:v>
                </c:pt>
                <c:pt idx="83">
                  <c:v>46591</c:v>
                </c:pt>
                <c:pt idx="84">
                  <c:v>46592</c:v>
                </c:pt>
                <c:pt idx="85">
                  <c:v>46593</c:v>
                </c:pt>
                <c:pt idx="86">
                  <c:v>46594</c:v>
                </c:pt>
                <c:pt idx="87">
                  <c:v>46595</c:v>
                </c:pt>
                <c:pt idx="88">
                  <c:v>46596</c:v>
                </c:pt>
                <c:pt idx="89">
                  <c:v>46597</c:v>
                </c:pt>
                <c:pt idx="90">
                  <c:v>46598</c:v>
                </c:pt>
                <c:pt idx="91">
                  <c:v>46599</c:v>
                </c:pt>
                <c:pt idx="92">
                  <c:v>46600</c:v>
                </c:pt>
                <c:pt idx="93">
                  <c:v>46601</c:v>
                </c:pt>
                <c:pt idx="94">
                  <c:v>46602</c:v>
                </c:pt>
                <c:pt idx="95">
                  <c:v>46603</c:v>
                </c:pt>
                <c:pt idx="96">
                  <c:v>46604</c:v>
                </c:pt>
                <c:pt idx="97">
                  <c:v>46605</c:v>
                </c:pt>
                <c:pt idx="98">
                  <c:v>46606</c:v>
                </c:pt>
                <c:pt idx="99">
                  <c:v>46607</c:v>
                </c:pt>
                <c:pt idx="100">
                  <c:v>46608</c:v>
                </c:pt>
                <c:pt idx="101">
                  <c:v>46609</c:v>
                </c:pt>
                <c:pt idx="102">
                  <c:v>46610</c:v>
                </c:pt>
                <c:pt idx="103">
                  <c:v>46611</c:v>
                </c:pt>
                <c:pt idx="104">
                  <c:v>46612</c:v>
                </c:pt>
                <c:pt idx="105">
                  <c:v>46613</c:v>
                </c:pt>
                <c:pt idx="106">
                  <c:v>46614</c:v>
                </c:pt>
                <c:pt idx="107">
                  <c:v>46615</c:v>
                </c:pt>
                <c:pt idx="108">
                  <c:v>46616</c:v>
                </c:pt>
                <c:pt idx="109">
                  <c:v>46617</c:v>
                </c:pt>
                <c:pt idx="110">
                  <c:v>46618</c:v>
                </c:pt>
                <c:pt idx="111">
                  <c:v>46619</c:v>
                </c:pt>
                <c:pt idx="112">
                  <c:v>46620</c:v>
                </c:pt>
                <c:pt idx="113">
                  <c:v>46621</c:v>
                </c:pt>
                <c:pt idx="114">
                  <c:v>46622</c:v>
                </c:pt>
                <c:pt idx="115">
                  <c:v>46623</c:v>
                </c:pt>
                <c:pt idx="116">
                  <c:v>46624</c:v>
                </c:pt>
                <c:pt idx="117">
                  <c:v>46625</c:v>
                </c:pt>
                <c:pt idx="118">
                  <c:v>46626</c:v>
                </c:pt>
                <c:pt idx="119">
                  <c:v>46627</c:v>
                </c:pt>
                <c:pt idx="120">
                  <c:v>46628</c:v>
                </c:pt>
                <c:pt idx="121">
                  <c:v>46629</c:v>
                </c:pt>
                <c:pt idx="122">
                  <c:v>46630</c:v>
                </c:pt>
                <c:pt idx="123">
                  <c:v>46631</c:v>
                </c:pt>
                <c:pt idx="124">
                  <c:v>46632</c:v>
                </c:pt>
                <c:pt idx="125">
                  <c:v>46633</c:v>
                </c:pt>
                <c:pt idx="126">
                  <c:v>46634</c:v>
                </c:pt>
                <c:pt idx="127">
                  <c:v>46635</c:v>
                </c:pt>
                <c:pt idx="128">
                  <c:v>46636</c:v>
                </c:pt>
                <c:pt idx="129">
                  <c:v>46637</c:v>
                </c:pt>
                <c:pt idx="130">
                  <c:v>46638</c:v>
                </c:pt>
                <c:pt idx="131">
                  <c:v>46639</c:v>
                </c:pt>
                <c:pt idx="132">
                  <c:v>46640</c:v>
                </c:pt>
                <c:pt idx="133">
                  <c:v>46641</c:v>
                </c:pt>
                <c:pt idx="134">
                  <c:v>46642</c:v>
                </c:pt>
                <c:pt idx="135">
                  <c:v>46643</c:v>
                </c:pt>
                <c:pt idx="136">
                  <c:v>46644</c:v>
                </c:pt>
                <c:pt idx="137">
                  <c:v>46645</c:v>
                </c:pt>
                <c:pt idx="138">
                  <c:v>46646</c:v>
                </c:pt>
                <c:pt idx="139">
                  <c:v>46647</c:v>
                </c:pt>
                <c:pt idx="140">
                  <c:v>46648</c:v>
                </c:pt>
                <c:pt idx="141">
                  <c:v>46649</c:v>
                </c:pt>
                <c:pt idx="142">
                  <c:v>46650</c:v>
                </c:pt>
                <c:pt idx="143">
                  <c:v>46651</c:v>
                </c:pt>
                <c:pt idx="144">
                  <c:v>46652</c:v>
                </c:pt>
                <c:pt idx="145">
                  <c:v>46653</c:v>
                </c:pt>
                <c:pt idx="146">
                  <c:v>46654</c:v>
                </c:pt>
                <c:pt idx="147">
                  <c:v>46655</c:v>
                </c:pt>
                <c:pt idx="148">
                  <c:v>46656</c:v>
                </c:pt>
                <c:pt idx="149">
                  <c:v>46657</c:v>
                </c:pt>
                <c:pt idx="150">
                  <c:v>46658</c:v>
                </c:pt>
                <c:pt idx="151">
                  <c:v>46659</c:v>
                </c:pt>
                <c:pt idx="152">
                  <c:v>46660</c:v>
                </c:pt>
                <c:pt idx="153">
                  <c:v>46661</c:v>
                </c:pt>
                <c:pt idx="154">
                  <c:v>46662</c:v>
                </c:pt>
                <c:pt idx="155">
                  <c:v>46663</c:v>
                </c:pt>
                <c:pt idx="156">
                  <c:v>46664</c:v>
                </c:pt>
                <c:pt idx="157">
                  <c:v>46665</c:v>
                </c:pt>
                <c:pt idx="158">
                  <c:v>46666</c:v>
                </c:pt>
                <c:pt idx="159">
                  <c:v>46667</c:v>
                </c:pt>
                <c:pt idx="160">
                  <c:v>46668</c:v>
                </c:pt>
                <c:pt idx="161">
                  <c:v>46669</c:v>
                </c:pt>
                <c:pt idx="162">
                  <c:v>46670</c:v>
                </c:pt>
                <c:pt idx="163">
                  <c:v>46671</c:v>
                </c:pt>
              </c:numCache>
            </c:numRef>
          </c:xVal>
          <c:yVal>
            <c:numRef>
              <c:f>'2027'!$AI$15:$AI$178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F0E-46EE-A866-86DDC64B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'2027'!$C$15:$C$178</c:f>
              <c:numCache>
                <c:formatCode>mm/dd/yy;@</c:formatCode>
                <c:ptCount val="164"/>
                <c:pt idx="0">
                  <c:v>46508</c:v>
                </c:pt>
                <c:pt idx="1">
                  <c:v>46509</c:v>
                </c:pt>
                <c:pt idx="2">
                  <c:v>46510</c:v>
                </c:pt>
                <c:pt idx="3">
                  <c:v>46511</c:v>
                </c:pt>
                <c:pt idx="4">
                  <c:v>46512</c:v>
                </c:pt>
                <c:pt idx="5">
                  <c:v>46513</c:v>
                </c:pt>
                <c:pt idx="6">
                  <c:v>46514</c:v>
                </c:pt>
                <c:pt idx="7">
                  <c:v>46515</c:v>
                </c:pt>
                <c:pt idx="8">
                  <c:v>46516</c:v>
                </c:pt>
                <c:pt idx="9">
                  <c:v>46517</c:v>
                </c:pt>
                <c:pt idx="10">
                  <c:v>46518</c:v>
                </c:pt>
                <c:pt idx="11">
                  <c:v>46519</c:v>
                </c:pt>
                <c:pt idx="12">
                  <c:v>46520</c:v>
                </c:pt>
                <c:pt idx="13">
                  <c:v>46521</c:v>
                </c:pt>
                <c:pt idx="14">
                  <c:v>46522</c:v>
                </c:pt>
                <c:pt idx="15">
                  <c:v>46523</c:v>
                </c:pt>
                <c:pt idx="16">
                  <c:v>46524</c:v>
                </c:pt>
                <c:pt idx="17">
                  <c:v>46525</c:v>
                </c:pt>
                <c:pt idx="18">
                  <c:v>46526</c:v>
                </c:pt>
                <c:pt idx="19">
                  <c:v>46527</c:v>
                </c:pt>
                <c:pt idx="20">
                  <c:v>46528</c:v>
                </c:pt>
                <c:pt idx="21">
                  <c:v>46529</c:v>
                </c:pt>
                <c:pt idx="22">
                  <c:v>46530</c:v>
                </c:pt>
                <c:pt idx="23">
                  <c:v>46531</c:v>
                </c:pt>
                <c:pt idx="24">
                  <c:v>46532</c:v>
                </c:pt>
                <c:pt idx="25">
                  <c:v>46533</c:v>
                </c:pt>
                <c:pt idx="26">
                  <c:v>46534</c:v>
                </c:pt>
                <c:pt idx="27">
                  <c:v>46535</c:v>
                </c:pt>
                <c:pt idx="28">
                  <c:v>46536</c:v>
                </c:pt>
                <c:pt idx="29">
                  <c:v>46537</c:v>
                </c:pt>
                <c:pt idx="30">
                  <c:v>46538</c:v>
                </c:pt>
                <c:pt idx="31">
                  <c:v>46539</c:v>
                </c:pt>
                <c:pt idx="32">
                  <c:v>46540</c:v>
                </c:pt>
                <c:pt idx="33">
                  <c:v>46541</c:v>
                </c:pt>
                <c:pt idx="34">
                  <c:v>46542</c:v>
                </c:pt>
                <c:pt idx="35">
                  <c:v>46543</c:v>
                </c:pt>
                <c:pt idx="36">
                  <c:v>46544</c:v>
                </c:pt>
                <c:pt idx="37">
                  <c:v>46545</c:v>
                </c:pt>
                <c:pt idx="38">
                  <c:v>46546</c:v>
                </c:pt>
                <c:pt idx="39">
                  <c:v>46547</c:v>
                </c:pt>
                <c:pt idx="40">
                  <c:v>46548</c:v>
                </c:pt>
                <c:pt idx="41">
                  <c:v>46549</c:v>
                </c:pt>
                <c:pt idx="42">
                  <c:v>46550</c:v>
                </c:pt>
                <c:pt idx="43">
                  <c:v>46551</c:v>
                </c:pt>
                <c:pt idx="44">
                  <c:v>46552</c:v>
                </c:pt>
                <c:pt idx="45">
                  <c:v>46553</c:v>
                </c:pt>
                <c:pt idx="46">
                  <c:v>46554</c:v>
                </c:pt>
                <c:pt idx="47">
                  <c:v>46555</c:v>
                </c:pt>
                <c:pt idx="48">
                  <c:v>46556</c:v>
                </c:pt>
                <c:pt idx="49">
                  <c:v>46557</c:v>
                </c:pt>
                <c:pt idx="50">
                  <c:v>46558</c:v>
                </c:pt>
                <c:pt idx="51">
                  <c:v>46559</c:v>
                </c:pt>
                <c:pt idx="52">
                  <c:v>46560</c:v>
                </c:pt>
                <c:pt idx="53">
                  <c:v>46561</c:v>
                </c:pt>
                <c:pt idx="54">
                  <c:v>46562</c:v>
                </c:pt>
                <c:pt idx="55">
                  <c:v>46563</c:v>
                </c:pt>
                <c:pt idx="56">
                  <c:v>46564</c:v>
                </c:pt>
                <c:pt idx="57">
                  <c:v>46565</c:v>
                </c:pt>
                <c:pt idx="58">
                  <c:v>46566</c:v>
                </c:pt>
                <c:pt idx="59">
                  <c:v>46567</c:v>
                </c:pt>
                <c:pt idx="60">
                  <c:v>46568</c:v>
                </c:pt>
                <c:pt idx="61">
                  <c:v>46569</c:v>
                </c:pt>
                <c:pt idx="62">
                  <c:v>46570</c:v>
                </c:pt>
                <c:pt idx="63">
                  <c:v>46571</c:v>
                </c:pt>
                <c:pt idx="64">
                  <c:v>46572</c:v>
                </c:pt>
                <c:pt idx="65">
                  <c:v>46573</c:v>
                </c:pt>
                <c:pt idx="66">
                  <c:v>46574</c:v>
                </c:pt>
                <c:pt idx="67">
                  <c:v>46575</c:v>
                </c:pt>
                <c:pt idx="68">
                  <c:v>46576</c:v>
                </c:pt>
                <c:pt idx="69">
                  <c:v>46577</c:v>
                </c:pt>
                <c:pt idx="70">
                  <c:v>46578</c:v>
                </c:pt>
                <c:pt idx="71">
                  <c:v>46579</c:v>
                </c:pt>
                <c:pt idx="72">
                  <c:v>46580</c:v>
                </c:pt>
                <c:pt idx="73">
                  <c:v>46581</c:v>
                </c:pt>
                <c:pt idx="74">
                  <c:v>46582</c:v>
                </c:pt>
                <c:pt idx="75">
                  <c:v>46583</c:v>
                </c:pt>
                <c:pt idx="76">
                  <c:v>46584</c:v>
                </c:pt>
                <c:pt idx="77">
                  <c:v>46585</c:v>
                </c:pt>
                <c:pt idx="78">
                  <c:v>46586</c:v>
                </c:pt>
                <c:pt idx="79">
                  <c:v>46587</c:v>
                </c:pt>
                <c:pt idx="80">
                  <c:v>46588</c:v>
                </c:pt>
                <c:pt idx="81">
                  <c:v>46589</c:v>
                </c:pt>
                <c:pt idx="82">
                  <c:v>46590</c:v>
                </c:pt>
                <c:pt idx="83">
                  <c:v>46591</c:v>
                </c:pt>
                <c:pt idx="84">
                  <c:v>46592</c:v>
                </c:pt>
                <c:pt idx="85">
                  <c:v>46593</c:v>
                </c:pt>
                <c:pt idx="86">
                  <c:v>46594</c:v>
                </c:pt>
                <c:pt idx="87">
                  <c:v>46595</c:v>
                </c:pt>
                <c:pt idx="88">
                  <c:v>46596</c:v>
                </c:pt>
                <c:pt idx="89">
                  <c:v>46597</c:v>
                </c:pt>
                <c:pt idx="90">
                  <c:v>46598</c:v>
                </c:pt>
                <c:pt idx="91">
                  <c:v>46599</c:v>
                </c:pt>
                <c:pt idx="92">
                  <c:v>46600</c:v>
                </c:pt>
                <c:pt idx="93">
                  <c:v>46601</c:v>
                </c:pt>
                <c:pt idx="94">
                  <c:v>46602</c:v>
                </c:pt>
                <c:pt idx="95">
                  <c:v>46603</c:v>
                </c:pt>
                <c:pt idx="96">
                  <c:v>46604</c:v>
                </c:pt>
                <c:pt idx="97">
                  <c:v>46605</c:v>
                </c:pt>
                <c:pt idx="98">
                  <c:v>46606</c:v>
                </c:pt>
                <c:pt idx="99">
                  <c:v>46607</c:v>
                </c:pt>
                <c:pt idx="100">
                  <c:v>46608</c:v>
                </c:pt>
                <c:pt idx="101">
                  <c:v>46609</c:v>
                </c:pt>
                <c:pt idx="102">
                  <c:v>46610</c:v>
                </c:pt>
                <c:pt idx="103">
                  <c:v>46611</c:v>
                </c:pt>
                <c:pt idx="104">
                  <c:v>46612</c:v>
                </c:pt>
                <c:pt idx="105">
                  <c:v>46613</c:v>
                </c:pt>
                <c:pt idx="106">
                  <c:v>46614</c:v>
                </c:pt>
                <c:pt idx="107">
                  <c:v>46615</c:v>
                </c:pt>
                <c:pt idx="108">
                  <c:v>46616</c:v>
                </c:pt>
                <c:pt idx="109">
                  <c:v>46617</c:v>
                </c:pt>
                <c:pt idx="110">
                  <c:v>46618</c:v>
                </c:pt>
                <c:pt idx="111">
                  <c:v>46619</c:v>
                </c:pt>
                <c:pt idx="112">
                  <c:v>46620</c:v>
                </c:pt>
                <c:pt idx="113">
                  <c:v>46621</c:v>
                </c:pt>
                <c:pt idx="114">
                  <c:v>46622</c:v>
                </c:pt>
                <c:pt idx="115">
                  <c:v>46623</c:v>
                </c:pt>
                <c:pt idx="116">
                  <c:v>46624</c:v>
                </c:pt>
                <c:pt idx="117">
                  <c:v>46625</c:v>
                </c:pt>
                <c:pt idx="118">
                  <c:v>46626</c:v>
                </c:pt>
                <c:pt idx="119">
                  <c:v>46627</c:v>
                </c:pt>
                <c:pt idx="120">
                  <c:v>46628</c:v>
                </c:pt>
                <c:pt idx="121">
                  <c:v>46629</c:v>
                </c:pt>
                <c:pt idx="122">
                  <c:v>46630</c:v>
                </c:pt>
                <c:pt idx="123">
                  <c:v>46631</c:v>
                </c:pt>
                <c:pt idx="124">
                  <c:v>46632</c:v>
                </c:pt>
                <c:pt idx="125">
                  <c:v>46633</c:v>
                </c:pt>
                <c:pt idx="126">
                  <c:v>46634</c:v>
                </c:pt>
                <c:pt idx="127">
                  <c:v>46635</c:v>
                </c:pt>
                <c:pt idx="128">
                  <c:v>46636</c:v>
                </c:pt>
                <c:pt idx="129">
                  <c:v>46637</c:v>
                </c:pt>
                <c:pt idx="130">
                  <c:v>46638</c:v>
                </c:pt>
                <c:pt idx="131">
                  <c:v>46639</c:v>
                </c:pt>
                <c:pt idx="132">
                  <c:v>46640</c:v>
                </c:pt>
                <c:pt idx="133">
                  <c:v>46641</c:v>
                </c:pt>
                <c:pt idx="134">
                  <c:v>46642</c:v>
                </c:pt>
                <c:pt idx="135">
                  <c:v>46643</c:v>
                </c:pt>
                <c:pt idx="136">
                  <c:v>46644</c:v>
                </c:pt>
                <c:pt idx="137">
                  <c:v>46645</c:v>
                </c:pt>
                <c:pt idx="138">
                  <c:v>46646</c:v>
                </c:pt>
                <c:pt idx="139">
                  <c:v>46647</c:v>
                </c:pt>
                <c:pt idx="140">
                  <c:v>46648</c:v>
                </c:pt>
                <c:pt idx="141">
                  <c:v>46649</c:v>
                </c:pt>
                <c:pt idx="142">
                  <c:v>46650</c:v>
                </c:pt>
                <c:pt idx="143">
                  <c:v>46651</c:v>
                </c:pt>
                <c:pt idx="144">
                  <c:v>46652</c:v>
                </c:pt>
                <c:pt idx="145">
                  <c:v>46653</c:v>
                </c:pt>
                <c:pt idx="146">
                  <c:v>46654</c:v>
                </c:pt>
                <c:pt idx="147">
                  <c:v>46655</c:v>
                </c:pt>
                <c:pt idx="148">
                  <c:v>46656</c:v>
                </c:pt>
                <c:pt idx="149">
                  <c:v>46657</c:v>
                </c:pt>
                <c:pt idx="150">
                  <c:v>46658</c:v>
                </c:pt>
                <c:pt idx="151">
                  <c:v>46659</c:v>
                </c:pt>
                <c:pt idx="152">
                  <c:v>46660</c:v>
                </c:pt>
                <c:pt idx="153">
                  <c:v>46661</c:v>
                </c:pt>
                <c:pt idx="154">
                  <c:v>46662</c:v>
                </c:pt>
                <c:pt idx="155">
                  <c:v>46663</c:v>
                </c:pt>
                <c:pt idx="156">
                  <c:v>46664</c:v>
                </c:pt>
                <c:pt idx="157">
                  <c:v>46665</c:v>
                </c:pt>
                <c:pt idx="158">
                  <c:v>46666</c:v>
                </c:pt>
                <c:pt idx="159">
                  <c:v>46667</c:v>
                </c:pt>
                <c:pt idx="160">
                  <c:v>46668</c:v>
                </c:pt>
                <c:pt idx="161">
                  <c:v>46669</c:v>
                </c:pt>
                <c:pt idx="162">
                  <c:v>46670</c:v>
                </c:pt>
                <c:pt idx="163">
                  <c:v>46671</c:v>
                </c:pt>
              </c:numCache>
            </c:numRef>
          </c:xVal>
          <c:yVal>
            <c:numRef>
              <c:f>'2027'!$AG$15:$AG$178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F0E-46EE-A866-86DDC64B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50544273261954"/>
          <c:y val="0.83641145973822328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2028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'2028'!$C$15:$C$178</c:f>
              <c:numCache>
                <c:formatCode>mm/dd/yy;@</c:formatCode>
                <c:ptCount val="164"/>
                <c:pt idx="0">
                  <c:v>46874</c:v>
                </c:pt>
                <c:pt idx="1">
                  <c:v>46875</c:v>
                </c:pt>
                <c:pt idx="2">
                  <c:v>46876</c:v>
                </c:pt>
                <c:pt idx="3">
                  <c:v>46877</c:v>
                </c:pt>
                <c:pt idx="4">
                  <c:v>46878</c:v>
                </c:pt>
                <c:pt idx="5">
                  <c:v>46879</c:v>
                </c:pt>
                <c:pt idx="6">
                  <c:v>46880</c:v>
                </c:pt>
                <c:pt idx="7">
                  <c:v>46881</c:v>
                </c:pt>
                <c:pt idx="8">
                  <c:v>46882</c:v>
                </c:pt>
                <c:pt idx="9">
                  <c:v>46883</c:v>
                </c:pt>
                <c:pt idx="10">
                  <c:v>46884</c:v>
                </c:pt>
                <c:pt idx="11">
                  <c:v>46885</c:v>
                </c:pt>
                <c:pt idx="12">
                  <c:v>46886</c:v>
                </c:pt>
                <c:pt idx="13">
                  <c:v>46887</c:v>
                </c:pt>
                <c:pt idx="14">
                  <c:v>46888</c:v>
                </c:pt>
                <c:pt idx="15">
                  <c:v>46889</c:v>
                </c:pt>
                <c:pt idx="16">
                  <c:v>46890</c:v>
                </c:pt>
                <c:pt idx="17">
                  <c:v>46891</c:v>
                </c:pt>
                <c:pt idx="18">
                  <c:v>46892</c:v>
                </c:pt>
                <c:pt idx="19">
                  <c:v>46893</c:v>
                </c:pt>
                <c:pt idx="20">
                  <c:v>46894</c:v>
                </c:pt>
                <c:pt idx="21">
                  <c:v>46895</c:v>
                </c:pt>
                <c:pt idx="22">
                  <c:v>46896</c:v>
                </c:pt>
                <c:pt idx="23">
                  <c:v>46897</c:v>
                </c:pt>
                <c:pt idx="24">
                  <c:v>46898</c:v>
                </c:pt>
                <c:pt idx="25">
                  <c:v>46899</c:v>
                </c:pt>
                <c:pt idx="26">
                  <c:v>46900</c:v>
                </c:pt>
                <c:pt idx="27">
                  <c:v>46901</c:v>
                </c:pt>
                <c:pt idx="28">
                  <c:v>46902</c:v>
                </c:pt>
                <c:pt idx="29">
                  <c:v>46903</c:v>
                </c:pt>
                <c:pt idx="30">
                  <c:v>46904</c:v>
                </c:pt>
                <c:pt idx="31">
                  <c:v>46905</c:v>
                </c:pt>
                <c:pt idx="32">
                  <c:v>46906</c:v>
                </c:pt>
                <c:pt idx="33">
                  <c:v>46907</c:v>
                </c:pt>
                <c:pt idx="34">
                  <c:v>46908</c:v>
                </c:pt>
                <c:pt idx="35">
                  <c:v>46909</c:v>
                </c:pt>
                <c:pt idx="36">
                  <c:v>46910</c:v>
                </c:pt>
                <c:pt idx="37">
                  <c:v>46911</c:v>
                </c:pt>
                <c:pt idx="38">
                  <c:v>46912</c:v>
                </c:pt>
                <c:pt idx="39">
                  <c:v>46913</c:v>
                </c:pt>
                <c:pt idx="40">
                  <c:v>46914</c:v>
                </c:pt>
                <c:pt idx="41">
                  <c:v>46915</c:v>
                </c:pt>
                <c:pt idx="42">
                  <c:v>46916</c:v>
                </c:pt>
                <c:pt idx="43">
                  <c:v>46917</c:v>
                </c:pt>
                <c:pt idx="44">
                  <c:v>46918</c:v>
                </c:pt>
                <c:pt idx="45">
                  <c:v>46919</c:v>
                </c:pt>
                <c:pt idx="46">
                  <c:v>46920</c:v>
                </c:pt>
                <c:pt idx="47">
                  <c:v>46921</c:v>
                </c:pt>
                <c:pt idx="48">
                  <c:v>46922</c:v>
                </c:pt>
                <c:pt idx="49">
                  <c:v>46923</c:v>
                </c:pt>
                <c:pt idx="50">
                  <c:v>46924</c:v>
                </c:pt>
                <c:pt idx="51">
                  <c:v>46925</c:v>
                </c:pt>
                <c:pt idx="52">
                  <c:v>46926</c:v>
                </c:pt>
                <c:pt idx="53">
                  <c:v>46927</c:v>
                </c:pt>
                <c:pt idx="54">
                  <c:v>46928</c:v>
                </c:pt>
                <c:pt idx="55">
                  <c:v>46929</c:v>
                </c:pt>
                <c:pt idx="56">
                  <c:v>46930</c:v>
                </c:pt>
                <c:pt idx="57">
                  <c:v>46931</c:v>
                </c:pt>
                <c:pt idx="58">
                  <c:v>46932</c:v>
                </c:pt>
                <c:pt idx="59">
                  <c:v>46933</c:v>
                </c:pt>
                <c:pt idx="60">
                  <c:v>46934</c:v>
                </c:pt>
                <c:pt idx="61">
                  <c:v>46935</c:v>
                </c:pt>
                <c:pt idx="62">
                  <c:v>46936</c:v>
                </c:pt>
                <c:pt idx="63">
                  <c:v>46937</c:v>
                </c:pt>
                <c:pt idx="64">
                  <c:v>46938</c:v>
                </c:pt>
                <c:pt idx="65">
                  <c:v>46939</c:v>
                </c:pt>
                <c:pt idx="66">
                  <c:v>46940</c:v>
                </c:pt>
                <c:pt idx="67">
                  <c:v>46941</c:v>
                </c:pt>
                <c:pt idx="68">
                  <c:v>46942</c:v>
                </c:pt>
                <c:pt idx="69">
                  <c:v>46943</c:v>
                </c:pt>
                <c:pt idx="70">
                  <c:v>46944</c:v>
                </c:pt>
                <c:pt idx="71">
                  <c:v>46945</c:v>
                </c:pt>
                <c:pt idx="72">
                  <c:v>46946</c:v>
                </c:pt>
                <c:pt idx="73">
                  <c:v>46947</c:v>
                </c:pt>
                <c:pt idx="74">
                  <c:v>46948</c:v>
                </c:pt>
                <c:pt idx="75">
                  <c:v>46949</c:v>
                </c:pt>
                <c:pt idx="76">
                  <c:v>46950</c:v>
                </c:pt>
                <c:pt idx="77">
                  <c:v>46951</c:v>
                </c:pt>
                <c:pt idx="78">
                  <c:v>46952</c:v>
                </c:pt>
                <c:pt idx="79">
                  <c:v>46953</c:v>
                </c:pt>
                <c:pt idx="80">
                  <c:v>46954</c:v>
                </c:pt>
                <c:pt idx="81">
                  <c:v>46955</c:v>
                </c:pt>
                <c:pt idx="82">
                  <c:v>46956</c:v>
                </c:pt>
                <c:pt idx="83">
                  <c:v>46957</c:v>
                </c:pt>
                <c:pt idx="84">
                  <c:v>46958</c:v>
                </c:pt>
                <c:pt idx="85">
                  <c:v>46959</c:v>
                </c:pt>
                <c:pt idx="86">
                  <c:v>46960</c:v>
                </c:pt>
                <c:pt idx="87">
                  <c:v>46961</c:v>
                </c:pt>
                <c:pt idx="88">
                  <c:v>46962</c:v>
                </c:pt>
                <c:pt idx="89">
                  <c:v>46963</c:v>
                </c:pt>
                <c:pt idx="90">
                  <c:v>46964</c:v>
                </c:pt>
                <c:pt idx="91">
                  <c:v>46965</c:v>
                </c:pt>
                <c:pt idx="92">
                  <c:v>46966</c:v>
                </c:pt>
                <c:pt idx="93">
                  <c:v>46967</c:v>
                </c:pt>
                <c:pt idx="94">
                  <c:v>46968</c:v>
                </c:pt>
                <c:pt idx="95">
                  <c:v>46969</c:v>
                </c:pt>
                <c:pt idx="96">
                  <c:v>46970</c:v>
                </c:pt>
                <c:pt idx="97">
                  <c:v>46971</c:v>
                </c:pt>
                <c:pt idx="98">
                  <c:v>46972</c:v>
                </c:pt>
                <c:pt idx="99">
                  <c:v>46973</c:v>
                </c:pt>
                <c:pt idx="100">
                  <c:v>46974</c:v>
                </c:pt>
                <c:pt idx="101">
                  <c:v>46975</c:v>
                </c:pt>
                <c:pt idx="102">
                  <c:v>46976</c:v>
                </c:pt>
                <c:pt idx="103">
                  <c:v>46977</c:v>
                </c:pt>
                <c:pt idx="104">
                  <c:v>46978</c:v>
                </c:pt>
                <c:pt idx="105">
                  <c:v>46979</c:v>
                </c:pt>
                <c:pt idx="106">
                  <c:v>46980</c:v>
                </c:pt>
                <c:pt idx="107">
                  <c:v>46981</c:v>
                </c:pt>
                <c:pt idx="108">
                  <c:v>46982</c:v>
                </c:pt>
                <c:pt idx="109">
                  <c:v>46983</c:v>
                </c:pt>
                <c:pt idx="110">
                  <c:v>46984</c:v>
                </c:pt>
                <c:pt idx="111">
                  <c:v>46985</c:v>
                </c:pt>
                <c:pt idx="112">
                  <c:v>46986</c:v>
                </c:pt>
                <c:pt idx="113">
                  <c:v>46987</c:v>
                </c:pt>
                <c:pt idx="114">
                  <c:v>46988</c:v>
                </c:pt>
                <c:pt idx="115">
                  <c:v>46989</c:v>
                </c:pt>
                <c:pt idx="116">
                  <c:v>46990</c:v>
                </c:pt>
                <c:pt idx="117">
                  <c:v>46991</c:v>
                </c:pt>
                <c:pt idx="118">
                  <c:v>46992</c:v>
                </c:pt>
                <c:pt idx="119">
                  <c:v>46993</c:v>
                </c:pt>
                <c:pt idx="120">
                  <c:v>46994</c:v>
                </c:pt>
                <c:pt idx="121">
                  <c:v>46995</c:v>
                </c:pt>
                <c:pt idx="122">
                  <c:v>46996</c:v>
                </c:pt>
                <c:pt idx="123">
                  <c:v>46997</c:v>
                </c:pt>
                <c:pt idx="124">
                  <c:v>46998</c:v>
                </c:pt>
                <c:pt idx="125">
                  <c:v>46999</c:v>
                </c:pt>
                <c:pt idx="126">
                  <c:v>47000</c:v>
                </c:pt>
                <c:pt idx="127">
                  <c:v>47001</c:v>
                </c:pt>
                <c:pt idx="128">
                  <c:v>47002</c:v>
                </c:pt>
                <c:pt idx="129">
                  <c:v>47003</c:v>
                </c:pt>
                <c:pt idx="130">
                  <c:v>47004</c:v>
                </c:pt>
                <c:pt idx="131">
                  <c:v>47005</c:v>
                </c:pt>
                <c:pt idx="132">
                  <c:v>47006</c:v>
                </c:pt>
                <c:pt idx="133">
                  <c:v>47007</c:v>
                </c:pt>
                <c:pt idx="134">
                  <c:v>47008</c:v>
                </c:pt>
                <c:pt idx="135">
                  <c:v>47009</c:v>
                </c:pt>
                <c:pt idx="136">
                  <c:v>47010</c:v>
                </c:pt>
                <c:pt idx="137">
                  <c:v>47011</c:v>
                </c:pt>
                <c:pt idx="138">
                  <c:v>47012</c:v>
                </c:pt>
                <c:pt idx="139">
                  <c:v>47013</c:v>
                </c:pt>
                <c:pt idx="140">
                  <c:v>47014</c:v>
                </c:pt>
                <c:pt idx="141">
                  <c:v>47015</c:v>
                </c:pt>
                <c:pt idx="142">
                  <c:v>47016</c:v>
                </c:pt>
                <c:pt idx="143">
                  <c:v>47017</c:v>
                </c:pt>
                <c:pt idx="144">
                  <c:v>47018</c:v>
                </c:pt>
                <c:pt idx="145">
                  <c:v>47019</c:v>
                </c:pt>
                <c:pt idx="146">
                  <c:v>47020</c:v>
                </c:pt>
                <c:pt idx="147">
                  <c:v>47021</c:v>
                </c:pt>
                <c:pt idx="148">
                  <c:v>47022</c:v>
                </c:pt>
                <c:pt idx="149">
                  <c:v>47023</c:v>
                </c:pt>
                <c:pt idx="150">
                  <c:v>47024</c:v>
                </c:pt>
                <c:pt idx="151">
                  <c:v>47025</c:v>
                </c:pt>
                <c:pt idx="152">
                  <c:v>47026</c:v>
                </c:pt>
                <c:pt idx="153">
                  <c:v>47027</c:v>
                </c:pt>
                <c:pt idx="154">
                  <c:v>47028</c:v>
                </c:pt>
                <c:pt idx="155">
                  <c:v>47029</c:v>
                </c:pt>
                <c:pt idx="156">
                  <c:v>47030</c:v>
                </c:pt>
                <c:pt idx="157">
                  <c:v>47031</c:v>
                </c:pt>
                <c:pt idx="158">
                  <c:v>47032</c:v>
                </c:pt>
                <c:pt idx="159">
                  <c:v>47033</c:v>
                </c:pt>
                <c:pt idx="160">
                  <c:v>47034</c:v>
                </c:pt>
                <c:pt idx="161">
                  <c:v>47035</c:v>
                </c:pt>
                <c:pt idx="162">
                  <c:v>47036</c:v>
                </c:pt>
                <c:pt idx="163">
                  <c:v>47037</c:v>
                </c:pt>
              </c:numCache>
            </c:numRef>
          </c:xVal>
          <c:yVal>
            <c:numRef>
              <c:f>'2028'!$J$15:$J$178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99-46CB-88E6-335BAE839EA3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'2028'!$C$15:$C$178</c:f>
              <c:numCache>
                <c:formatCode>mm/dd/yy;@</c:formatCode>
                <c:ptCount val="164"/>
                <c:pt idx="0">
                  <c:v>46874</c:v>
                </c:pt>
                <c:pt idx="1">
                  <c:v>46875</c:v>
                </c:pt>
                <c:pt idx="2">
                  <c:v>46876</c:v>
                </c:pt>
                <c:pt idx="3">
                  <c:v>46877</c:v>
                </c:pt>
                <c:pt idx="4">
                  <c:v>46878</c:v>
                </c:pt>
                <c:pt idx="5">
                  <c:v>46879</c:v>
                </c:pt>
                <c:pt idx="6">
                  <c:v>46880</c:v>
                </c:pt>
                <c:pt idx="7">
                  <c:v>46881</c:v>
                </c:pt>
                <c:pt idx="8">
                  <c:v>46882</c:v>
                </c:pt>
                <c:pt idx="9">
                  <c:v>46883</c:v>
                </c:pt>
                <c:pt idx="10">
                  <c:v>46884</c:v>
                </c:pt>
                <c:pt idx="11">
                  <c:v>46885</c:v>
                </c:pt>
                <c:pt idx="12">
                  <c:v>46886</c:v>
                </c:pt>
                <c:pt idx="13">
                  <c:v>46887</c:v>
                </c:pt>
                <c:pt idx="14">
                  <c:v>46888</c:v>
                </c:pt>
                <c:pt idx="15">
                  <c:v>46889</c:v>
                </c:pt>
                <c:pt idx="16">
                  <c:v>46890</c:v>
                </c:pt>
                <c:pt idx="17">
                  <c:v>46891</c:v>
                </c:pt>
                <c:pt idx="18">
                  <c:v>46892</c:v>
                </c:pt>
                <c:pt idx="19">
                  <c:v>46893</c:v>
                </c:pt>
                <c:pt idx="20">
                  <c:v>46894</c:v>
                </c:pt>
                <c:pt idx="21">
                  <c:v>46895</c:v>
                </c:pt>
                <c:pt idx="22">
                  <c:v>46896</c:v>
                </c:pt>
                <c:pt idx="23">
                  <c:v>46897</c:v>
                </c:pt>
                <c:pt idx="24">
                  <c:v>46898</c:v>
                </c:pt>
                <c:pt idx="25">
                  <c:v>46899</c:v>
                </c:pt>
                <c:pt idx="26">
                  <c:v>46900</c:v>
                </c:pt>
                <c:pt idx="27">
                  <c:v>46901</c:v>
                </c:pt>
                <c:pt idx="28">
                  <c:v>46902</c:v>
                </c:pt>
                <c:pt idx="29">
                  <c:v>46903</c:v>
                </c:pt>
                <c:pt idx="30">
                  <c:v>46904</c:v>
                </c:pt>
                <c:pt idx="31">
                  <c:v>46905</c:v>
                </c:pt>
                <c:pt idx="32">
                  <c:v>46906</c:v>
                </c:pt>
                <c:pt idx="33">
                  <c:v>46907</c:v>
                </c:pt>
                <c:pt idx="34">
                  <c:v>46908</c:v>
                </c:pt>
                <c:pt idx="35">
                  <c:v>46909</c:v>
                </c:pt>
                <c:pt idx="36">
                  <c:v>46910</c:v>
                </c:pt>
                <c:pt idx="37">
                  <c:v>46911</c:v>
                </c:pt>
                <c:pt idx="38">
                  <c:v>46912</c:v>
                </c:pt>
                <c:pt idx="39">
                  <c:v>46913</c:v>
                </c:pt>
                <c:pt idx="40">
                  <c:v>46914</c:v>
                </c:pt>
                <c:pt idx="41">
                  <c:v>46915</c:v>
                </c:pt>
                <c:pt idx="42">
                  <c:v>46916</c:v>
                </c:pt>
                <c:pt idx="43">
                  <c:v>46917</c:v>
                </c:pt>
                <c:pt idx="44">
                  <c:v>46918</c:v>
                </c:pt>
                <c:pt idx="45">
                  <c:v>46919</c:v>
                </c:pt>
                <c:pt idx="46">
                  <c:v>46920</c:v>
                </c:pt>
                <c:pt idx="47">
                  <c:v>46921</c:v>
                </c:pt>
                <c:pt idx="48">
                  <c:v>46922</c:v>
                </c:pt>
                <c:pt idx="49">
                  <c:v>46923</c:v>
                </c:pt>
                <c:pt idx="50">
                  <c:v>46924</c:v>
                </c:pt>
                <c:pt idx="51">
                  <c:v>46925</c:v>
                </c:pt>
                <c:pt idx="52">
                  <c:v>46926</c:v>
                </c:pt>
                <c:pt idx="53">
                  <c:v>46927</c:v>
                </c:pt>
                <c:pt idx="54">
                  <c:v>46928</c:v>
                </c:pt>
                <c:pt idx="55">
                  <c:v>46929</c:v>
                </c:pt>
                <c:pt idx="56">
                  <c:v>46930</c:v>
                </c:pt>
                <c:pt idx="57">
                  <c:v>46931</c:v>
                </c:pt>
                <c:pt idx="58">
                  <c:v>46932</c:v>
                </c:pt>
                <c:pt idx="59">
                  <c:v>46933</c:v>
                </c:pt>
                <c:pt idx="60">
                  <c:v>46934</c:v>
                </c:pt>
                <c:pt idx="61">
                  <c:v>46935</c:v>
                </c:pt>
                <c:pt idx="62">
                  <c:v>46936</c:v>
                </c:pt>
                <c:pt idx="63">
                  <c:v>46937</c:v>
                </c:pt>
                <c:pt idx="64">
                  <c:v>46938</c:v>
                </c:pt>
                <c:pt idx="65">
                  <c:v>46939</c:v>
                </c:pt>
                <c:pt idx="66">
                  <c:v>46940</c:v>
                </c:pt>
                <c:pt idx="67">
                  <c:v>46941</c:v>
                </c:pt>
                <c:pt idx="68">
                  <c:v>46942</c:v>
                </c:pt>
                <c:pt idx="69">
                  <c:v>46943</c:v>
                </c:pt>
                <c:pt idx="70">
                  <c:v>46944</c:v>
                </c:pt>
                <c:pt idx="71">
                  <c:v>46945</c:v>
                </c:pt>
                <c:pt idx="72">
                  <c:v>46946</c:v>
                </c:pt>
                <c:pt idx="73">
                  <c:v>46947</c:v>
                </c:pt>
                <c:pt idx="74">
                  <c:v>46948</c:v>
                </c:pt>
                <c:pt idx="75">
                  <c:v>46949</c:v>
                </c:pt>
                <c:pt idx="76">
                  <c:v>46950</c:v>
                </c:pt>
                <c:pt idx="77">
                  <c:v>46951</c:v>
                </c:pt>
                <c:pt idx="78">
                  <c:v>46952</c:v>
                </c:pt>
                <c:pt idx="79">
                  <c:v>46953</c:v>
                </c:pt>
                <c:pt idx="80">
                  <c:v>46954</c:v>
                </c:pt>
                <c:pt idx="81">
                  <c:v>46955</c:v>
                </c:pt>
                <c:pt idx="82">
                  <c:v>46956</c:v>
                </c:pt>
                <c:pt idx="83">
                  <c:v>46957</c:v>
                </c:pt>
                <c:pt idx="84">
                  <c:v>46958</c:v>
                </c:pt>
                <c:pt idx="85">
                  <c:v>46959</c:v>
                </c:pt>
                <c:pt idx="86">
                  <c:v>46960</c:v>
                </c:pt>
                <c:pt idx="87">
                  <c:v>46961</c:v>
                </c:pt>
                <c:pt idx="88">
                  <c:v>46962</c:v>
                </c:pt>
                <c:pt idx="89">
                  <c:v>46963</c:v>
                </c:pt>
                <c:pt idx="90">
                  <c:v>46964</c:v>
                </c:pt>
                <c:pt idx="91">
                  <c:v>46965</c:v>
                </c:pt>
                <c:pt idx="92">
                  <c:v>46966</c:v>
                </c:pt>
                <c:pt idx="93">
                  <c:v>46967</c:v>
                </c:pt>
                <c:pt idx="94">
                  <c:v>46968</c:v>
                </c:pt>
                <c:pt idx="95">
                  <c:v>46969</c:v>
                </c:pt>
                <c:pt idx="96">
                  <c:v>46970</c:v>
                </c:pt>
                <c:pt idx="97">
                  <c:v>46971</c:v>
                </c:pt>
                <c:pt idx="98">
                  <c:v>46972</c:v>
                </c:pt>
                <c:pt idx="99">
                  <c:v>46973</c:v>
                </c:pt>
                <c:pt idx="100">
                  <c:v>46974</c:v>
                </c:pt>
                <c:pt idx="101">
                  <c:v>46975</c:v>
                </c:pt>
                <c:pt idx="102">
                  <c:v>46976</c:v>
                </c:pt>
                <c:pt idx="103">
                  <c:v>46977</c:v>
                </c:pt>
                <c:pt idx="104">
                  <c:v>46978</c:v>
                </c:pt>
                <c:pt idx="105">
                  <c:v>46979</c:v>
                </c:pt>
                <c:pt idx="106">
                  <c:v>46980</c:v>
                </c:pt>
                <c:pt idx="107">
                  <c:v>46981</c:v>
                </c:pt>
                <c:pt idx="108">
                  <c:v>46982</c:v>
                </c:pt>
                <c:pt idx="109">
                  <c:v>46983</c:v>
                </c:pt>
                <c:pt idx="110">
                  <c:v>46984</c:v>
                </c:pt>
                <c:pt idx="111">
                  <c:v>46985</c:v>
                </c:pt>
                <c:pt idx="112">
                  <c:v>46986</c:v>
                </c:pt>
                <c:pt idx="113">
                  <c:v>46987</c:v>
                </c:pt>
                <c:pt idx="114">
                  <c:v>46988</c:v>
                </c:pt>
                <c:pt idx="115">
                  <c:v>46989</c:v>
                </c:pt>
                <c:pt idx="116">
                  <c:v>46990</c:v>
                </c:pt>
                <c:pt idx="117">
                  <c:v>46991</c:v>
                </c:pt>
                <c:pt idx="118">
                  <c:v>46992</c:v>
                </c:pt>
                <c:pt idx="119">
                  <c:v>46993</c:v>
                </c:pt>
                <c:pt idx="120">
                  <c:v>46994</c:v>
                </c:pt>
                <c:pt idx="121">
                  <c:v>46995</c:v>
                </c:pt>
                <c:pt idx="122">
                  <c:v>46996</c:v>
                </c:pt>
                <c:pt idx="123">
                  <c:v>46997</c:v>
                </c:pt>
                <c:pt idx="124">
                  <c:v>46998</c:v>
                </c:pt>
                <c:pt idx="125">
                  <c:v>46999</c:v>
                </c:pt>
                <c:pt idx="126">
                  <c:v>47000</c:v>
                </c:pt>
                <c:pt idx="127">
                  <c:v>47001</c:v>
                </c:pt>
                <c:pt idx="128">
                  <c:v>47002</c:v>
                </c:pt>
                <c:pt idx="129">
                  <c:v>47003</c:v>
                </c:pt>
                <c:pt idx="130">
                  <c:v>47004</c:v>
                </c:pt>
                <c:pt idx="131">
                  <c:v>47005</c:v>
                </c:pt>
                <c:pt idx="132">
                  <c:v>47006</c:v>
                </c:pt>
                <c:pt idx="133">
                  <c:v>47007</c:v>
                </c:pt>
                <c:pt idx="134">
                  <c:v>47008</c:v>
                </c:pt>
                <c:pt idx="135">
                  <c:v>47009</c:v>
                </c:pt>
                <c:pt idx="136">
                  <c:v>47010</c:v>
                </c:pt>
                <c:pt idx="137">
                  <c:v>47011</c:v>
                </c:pt>
                <c:pt idx="138">
                  <c:v>47012</c:v>
                </c:pt>
                <c:pt idx="139">
                  <c:v>47013</c:v>
                </c:pt>
                <c:pt idx="140">
                  <c:v>47014</c:v>
                </c:pt>
                <c:pt idx="141">
                  <c:v>47015</c:v>
                </c:pt>
                <c:pt idx="142">
                  <c:v>47016</c:v>
                </c:pt>
                <c:pt idx="143">
                  <c:v>47017</c:v>
                </c:pt>
                <c:pt idx="144">
                  <c:v>47018</c:v>
                </c:pt>
                <c:pt idx="145">
                  <c:v>47019</c:v>
                </c:pt>
                <c:pt idx="146">
                  <c:v>47020</c:v>
                </c:pt>
                <c:pt idx="147">
                  <c:v>47021</c:v>
                </c:pt>
                <c:pt idx="148">
                  <c:v>47022</c:v>
                </c:pt>
                <c:pt idx="149">
                  <c:v>47023</c:v>
                </c:pt>
                <c:pt idx="150">
                  <c:v>47024</c:v>
                </c:pt>
                <c:pt idx="151">
                  <c:v>47025</c:v>
                </c:pt>
                <c:pt idx="152">
                  <c:v>47026</c:v>
                </c:pt>
                <c:pt idx="153">
                  <c:v>47027</c:v>
                </c:pt>
                <c:pt idx="154">
                  <c:v>47028</c:v>
                </c:pt>
                <c:pt idx="155">
                  <c:v>47029</c:v>
                </c:pt>
                <c:pt idx="156">
                  <c:v>47030</c:v>
                </c:pt>
                <c:pt idx="157">
                  <c:v>47031</c:v>
                </c:pt>
                <c:pt idx="158">
                  <c:v>47032</c:v>
                </c:pt>
                <c:pt idx="159">
                  <c:v>47033</c:v>
                </c:pt>
                <c:pt idx="160">
                  <c:v>47034</c:v>
                </c:pt>
                <c:pt idx="161">
                  <c:v>47035</c:v>
                </c:pt>
                <c:pt idx="162">
                  <c:v>47036</c:v>
                </c:pt>
                <c:pt idx="163">
                  <c:v>47037</c:v>
                </c:pt>
              </c:numCache>
            </c:numRef>
          </c:xVal>
          <c:yVal>
            <c:numRef>
              <c:f>'2028'!$AH$15:$AH$178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99-46CB-88E6-335BAE839EA3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'2028'!$C$15:$C$178</c:f>
              <c:numCache>
                <c:formatCode>mm/dd/yy;@</c:formatCode>
                <c:ptCount val="164"/>
                <c:pt idx="0">
                  <c:v>46874</c:v>
                </c:pt>
                <c:pt idx="1">
                  <c:v>46875</c:v>
                </c:pt>
                <c:pt idx="2">
                  <c:v>46876</c:v>
                </c:pt>
                <c:pt idx="3">
                  <c:v>46877</c:v>
                </c:pt>
                <c:pt idx="4">
                  <c:v>46878</c:v>
                </c:pt>
                <c:pt idx="5">
                  <c:v>46879</c:v>
                </c:pt>
                <c:pt idx="6">
                  <c:v>46880</c:v>
                </c:pt>
                <c:pt idx="7">
                  <c:v>46881</c:v>
                </c:pt>
                <c:pt idx="8">
                  <c:v>46882</c:v>
                </c:pt>
                <c:pt idx="9">
                  <c:v>46883</c:v>
                </c:pt>
                <c:pt idx="10">
                  <c:v>46884</c:v>
                </c:pt>
                <c:pt idx="11">
                  <c:v>46885</c:v>
                </c:pt>
                <c:pt idx="12">
                  <c:v>46886</c:v>
                </c:pt>
                <c:pt idx="13">
                  <c:v>46887</c:v>
                </c:pt>
                <c:pt idx="14">
                  <c:v>46888</c:v>
                </c:pt>
                <c:pt idx="15">
                  <c:v>46889</c:v>
                </c:pt>
                <c:pt idx="16">
                  <c:v>46890</c:v>
                </c:pt>
                <c:pt idx="17">
                  <c:v>46891</c:v>
                </c:pt>
                <c:pt idx="18">
                  <c:v>46892</c:v>
                </c:pt>
                <c:pt idx="19">
                  <c:v>46893</c:v>
                </c:pt>
                <c:pt idx="20">
                  <c:v>46894</c:v>
                </c:pt>
                <c:pt idx="21">
                  <c:v>46895</c:v>
                </c:pt>
                <c:pt idx="22">
                  <c:v>46896</c:v>
                </c:pt>
                <c:pt idx="23">
                  <c:v>46897</c:v>
                </c:pt>
                <c:pt idx="24">
                  <c:v>46898</c:v>
                </c:pt>
                <c:pt idx="25">
                  <c:v>46899</c:v>
                </c:pt>
                <c:pt idx="26">
                  <c:v>46900</c:v>
                </c:pt>
                <c:pt idx="27">
                  <c:v>46901</c:v>
                </c:pt>
                <c:pt idx="28">
                  <c:v>46902</c:v>
                </c:pt>
                <c:pt idx="29">
                  <c:v>46903</c:v>
                </c:pt>
                <c:pt idx="30">
                  <c:v>46904</c:v>
                </c:pt>
                <c:pt idx="31">
                  <c:v>46905</c:v>
                </c:pt>
                <c:pt idx="32">
                  <c:v>46906</c:v>
                </c:pt>
                <c:pt idx="33">
                  <c:v>46907</c:v>
                </c:pt>
                <c:pt idx="34">
                  <c:v>46908</c:v>
                </c:pt>
                <c:pt idx="35">
                  <c:v>46909</c:v>
                </c:pt>
                <c:pt idx="36">
                  <c:v>46910</c:v>
                </c:pt>
                <c:pt idx="37">
                  <c:v>46911</c:v>
                </c:pt>
                <c:pt idx="38">
                  <c:v>46912</c:v>
                </c:pt>
                <c:pt idx="39">
                  <c:v>46913</c:v>
                </c:pt>
                <c:pt idx="40">
                  <c:v>46914</c:v>
                </c:pt>
                <c:pt idx="41">
                  <c:v>46915</c:v>
                </c:pt>
                <c:pt idx="42">
                  <c:v>46916</c:v>
                </c:pt>
                <c:pt idx="43">
                  <c:v>46917</c:v>
                </c:pt>
                <c:pt idx="44">
                  <c:v>46918</c:v>
                </c:pt>
                <c:pt idx="45">
                  <c:v>46919</c:v>
                </c:pt>
                <c:pt idx="46">
                  <c:v>46920</c:v>
                </c:pt>
                <c:pt idx="47">
                  <c:v>46921</c:v>
                </c:pt>
                <c:pt idx="48">
                  <c:v>46922</c:v>
                </c:pt>
                <c:pt idx="49">
                  <c:v>46923</c:v>
                </c:pt>
                <c:pt idx="50">
                  <c:v>46924</c:v>
                </c:pt>
                <c:pt idx="51">
                  <c:v>46925</c:v>
                </c:pt>
                <c:pt idx="52">
                  <c:v>46926</c:v>
                </c:pt>
                <c:pt idx="53">
                  <c:v>46927</c:v>
                </c:pt>
                <c:pt idx="54">
                  <c:v>46928</c:v>
                </c:pt>
                <c:pt idx="55">
                  <c:v>46929</c:v>
                </c:pt>
                <c:pt idx="56">
                  <c:v>46930</c:v>
                </c:pt>
                <c:pt idx="57">
                  <c:v>46931</c:v>
                </c:pt>
                <c:pt idx="58">
                  <c:v>46932</c:v>
                </c:pt>
                <c:pt idx="59">
                  <c:v>46933</c:v>
                </c:pt>
                <c:pt idx="60">
                  <c:v>46934</c:v>
                </c:pt>
                <c:pt idx="61">
                  <c:v>46935</c:v>
                </c:pt>
                <c:pt idx="62">
                  <c:v>46936</c:v>
                </c:pt>
                <c:pt idx="63">
                  <c:v>46937</c:v>
                </c:pt>
                <c:pt idx="64">
                  <c:v>46938</c:v>
                </c:pt>
                <c:pt idx="65">
                  <c:v>46939</c:v>
                </c:pt>
                <c:pt idx="66">
                  <c:v>46940</c:v>
                </c:pt>
                <c:pt idx="67">
                  <c:v>46941</c:v>
                </c:pt>
                <c:pt idx="68">
                  <c:v>46942</c:v>
                </c:pt>
                <c:pt idx="69">
                  <c:v>46943</c:v>
                </c:pt>
                <c:pt idx="70">
                  <c:v>46944</c:v>
                </c:pt>
                <c:pt idx="71">
                  <c:v>46945</c:v>
                </c:pt>
                <c:pt idx="72">
                  <c:v>46946</c:v>
                </c:pt>
                <c:pt idx="73">
                  <c:v>46947</c:v>
                </c:pt>
                <c:pt idx="74">
                  <c:v>46948</c:v>
                </c:pt>
                <c:pt idx="75">
                  <c:v>46949</c:v>
                </c:pt>
                <c:pt idx="76">
                  <c:v>46950</c:v>
                </c:pt>
                <c:pt idx="77">
                  <c:v>46951</c:v>
                </c:pt>
                <c:pt idx="78">
                  <c:v>46952</c:v>
                </c:pt>
                <c:pt idx="79">
                  <c:v>46953</c:v>
                </c:pt>
                <c:pt idx="80">
                  <c:v>46954</c:v>
                </c:pt>
                <c:pt idx="81">
                  <c:v>46955</c:v>
                </c:pt>
                <c:pt idx="82">
                  <c:v>46956</c:v>
                </c:pt>
                <c:pt idx="83">
                  <c:v>46957</c:v>
                </c:pt>
                <c:pt idx="84">
                  <c:v>46958</c:v>
                </c:pt>
                <c:pt idx="85">
                  <c:v>46959</c:v>
                </c:pt>
                <c:pt idx="86">
                  <c:v>46960</c:v>
                </c:pt>
                <c:pt idx="87">
                  <c:v>46961</c:v>
                </c:pt>
                <c:pt idx="88">
                  <c:v>46962</c:v>
                </c:pt>
                <c:pt idx="89">
                  <c:v>46963</c:v>
                </c:pt>
                <c:pt idx="90">
                  <c:v>46964</c:v>
                </c:pt>
                <c:pt idx="91">
                  <c:v>46965</c:v>
                </c:pt>
                <c:pt idx="92">
                  <c:v>46966</c:v>
                </c:pt>
                <c:pt idx="93">
                  <c:v>46967</c:v>
                </c:pt>
                <c:pt idx="94">
                  <c:v>46968</c:v>
                </c:pt>
                <c:pt idx="95">
                  <c:v>46969</c:v>
                </c:pt>
                <c:pt idx="96">
                  <c:v>46970</c:v>
                </c:pt>
                <c:pt idx="97">
                  <c:v>46971</c:v>
                </c:pt>
                <c:pt idx="98">
                  <c:v>46972</c:v>
                </c:pt>
                <c:pt idx="99">
                  <c:v>46973</c:v>
                </c:pt>
                <c:pt idx="100">
                  <c:v>46974</c:v>
                </c:pt>
                <c:pt idx="101">
                  <c:v>46975</c:v>
                </c:pt>
                <c:pt idx="102">
                  <c:v>46976</c:v>
                </c:pt>
                <c:pt idx="103">
                  <c:v>46977</c:v>
                </c:pt>
                <c:pt idx="104">
                  <c:v>46978</c:v>
                </c:pt>
                <c:pt idx="105">
                  <c:v>46979</c:v>
                </c:pt>
                <c:pt idx="106">
                  <c:v>46980</c:v>
                </c:pt>
                <c:pt idx="107">
                  <c:v>46981</c:v>
                </c:pt>
                <c:pt idx="108">
                  <c:v>46982</c:v>
                </c:pt>
                <c:pt idx="109">
                  <c:v>46983</c:v>
                </c:pt>
                <c:pt idx="110">
                  <c:v>46984</c:v>
                </c:pt>
                <c:pt idx="111">
                  <c:v>46985</c:v>
                </c:pt>
                <c:pt idx="112">
                  <c:v>46986</c:v>
                </c:pt>
                <c:pt idx="113">
                  <c:v>46987</c:v>
                </c:pt>
                <c:pt idx="114">
                  <c:v>46988</c:v>
                </c:pt>
                <c:pt idx="115">
                  <c:v>46989</c:v>
                </c:pt>
                <c:pt idx="116">
                  <c:v>46990</c:v>
                </c:pt>
                <c:pt idx="117">
                  <c:v>46991</c:v>
                </c:pt>
                <c:pt idx="118">
                  <c:v>46992</c:v>
                </c:pt>
                <c:pt idx="119">
                  <c:v>46993</c:v>
                </c:pt>
                <c:pt idx="120">
                  <c:v>46994</c:v>
                </c:pt>
                <c:pt idx="121">
                  <c:v>46995</c:v>
                </c:pt>
                <c:pt idx="122">
                  <c:v>46996</c:v>
                </c:pt>
                <c:pt idx="123">
                  <c:v>46997</c:v>
                </c:pt>
                <c:pt idx="124">
                  <c:v>46998</c:v>
                </c:pt>
                <c:pt idx="125">
                  <c:v>46999</c:v>
                </c:pt>
                <c:pt idx="126">
                  <c:v>47000</c:v>
                </c:pt>
                <c:pt idx="127">
                  <c:v>47001</c:v>
                </c:pt>
                <c:pt idx="128">
                  <c:v>47002</c:v>
                </c:pt>
                <c:pt idx="129">
                  <c:v>47003</c:v>
                </c:pt>
                <c:pt idx="130">
                  <c:v>47004</c:v>
                </c:pt>
                <c:pt idx="131">
                  <c:v>47005</c:v>
                </c:pt>
                <c:pt idx="132">
                  <c:v>47006</c:v>
                </c:pt>
                <c:pt idx="133">
                  <c:v>47007</c:v>
                </c:pt>
                <c:pt idx="134">
                  <c:v>47008</c:v>
                </c:pt>
                <c:pt idx="135">
                  <c:v>47009</c:v>
                </c:pt>
                <c:pt idx="136">
                  <c:v>47010</c:v>
                </c:pt>
                <c:pt idx="137">
                  <c:v>47011</c:v>
                </c:pt>
                <c:pt idx="138">
                  <c:v>47012</c:v>
                </c:pt>
                <c:pt idx="139">
                  <c:v>47013</c:v>
                </c:pt>
                <c:pt idx="140">
                  <c:v>47014</c:v>
                </c:pt>
                <c:pt idx="141">
                  <c:v>47015</c:v>
                </c:pt>
                <c:pt idx="142">
                  <c:v>47016</c:v>
                </c:pt>
                <c:pt idx="143">
                  <c:v>47017</c:v>
                </c:pt>
                <c:pt idx="144">
                  <c:v>47018</c:v>
                </c:pt>
                <c:pt idx="145">
                  <c:v>47019</c:v>
                </c:pt>
                <c:pt idx="146">
                  <c:v>47020</c:v>
                </c:pt>
                <c:pt idx="147">
                  <c:v>47021</c:v>
                </c:pt>
                <c:pt idx="148">
                  <c:v>47022</c:v>
                </c:pt>
                <c:pt idx="149">
                  <c:v>47023</c:v>
                </c:pt>
                <c:pt idx="150">
                  <c:v>47024</c:v>
                </c:pt>
                <c:pt idx="151">
                  <c:v>47025</c:v>
                </c:pt>
                <c:pt idx="152">
                  <c:v>47026</c:v>
                </c:pt>
                <c:pt idx="153">
                  <c:v>47027</c:v>
                </c:pt>
                <c:pt idx="154">
                  <c:v>47028</c:v>
                </c:pt>
                <c:pt idx="155">
                  <c:v>47029</c:v>
                </c:pt>
                <c:pt idx="156">
                  <c:v>47030</c:v>
                </c:pt>
                <c:pt idx="157">
                  <c:v>47031</c:v>
                </c:pt>
                <c:pt idx="158">
                  <c:v>47032</c:v>
                </c:pt>
                <c:pt idx="159">
                  <c:v>47033</c:v>
                </c:pt>
                <c:pt idx="160">
                  <c:v>47034</c:v>
                </c:pt>
                <c:pt idx="161">
                  <c:v>47035</c:v>
                </c:pt>
                <c:pt idx="162">
                  <c:v>47036</c:v>
                </c:pt>
                <c:pt idx="163">
                  <c:v>47037</c:v>
                </c:pt>
              </c:numCache>
            </c:numRef>
          </c:xVal>
          <c:yVal>
            <c:numRef>
              <c:f>'2028'!$AJ$15:$AJ$178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99-46CB-88E6-335BAE839EA3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'2028'!$C$15:$C$178</c:f>
              <c:numCache>
                <c:formatCode>mm/dd/yy;@</c:formatCode>
                <c:ptCount val="164"/>
                <c:pt idx="0">
                  <c:v>46874</c:v>
                </c:pt>
                <c:pt idx="1">
                  <c:v>46875</c:v>
                </c:pt>
                <c:pt idx="2">
                  <c:v>46876</c:v>
                </c:pt>
                <c:pt idx="3">
                  <c:v>46877</c:v>
                </c:pt>
                <c:pt idx="4">
                  <c:v>46878</c:v>
                </c:pt>
                <c:pt idx="5">
                  <c:v>46879</c:v>
                </c:pt>
                <c:pt idx="6">
                  <c:v>46880</c:v>
                </c:pt>
                <c:pt idx="7">
                  <c:v>46881</c:v>
                </c:pt>
                <c:pt idx="8">
                  <c:v>46882</c:v>
                </c:pt>
                <c:pt idx="9">
                  <c:v>46883</c:v>
                </c:pt>
                <c:pt idx="10">
                  <c:v>46884</c:v>
                </c:pt>
                <c:pt idx="11">
                  <c:v>46885</c:v>
                </c:pt>
                <c:pt idx="12">
                  <c:v>46886</c:v>
                </c:pt>
                <c:pt idx="13">
                  <c:v>46887</c:v>
                </c:pt>
                <c:pt idx="14">
                  <c:v>46888</c:v>
                </c:pt>
                <c:pt idx="15">
                  <c:v>46889</c:v>
                </c:pt>
                <c:pt idx="16">
                  <c:v>46890</c:v>
                </c:pt>
                <c:pt idx="17">
                  <c:v>46891</c:v>
                </c:pt>
                <c:pt idx="18">
                  <c:v>46892</c:v>
                </c:pt>
                <c:pt idx="19">
                  <c:v>46893</c:v>
                </c:pt>
                <c:pt idx="20">
                  <c:v>46894</c:v>
                </c:pt>
                <c:pt idx="21">
                  <c:v>46895</c:v>
                </c:pt>
                <c:pt idx="22">
                  <c:v>46896</c:v>
                </c:pt>
                <c:pt idx="23">
                  <c:v>46897</c:v>
                </c:pt>
                <c:pt idx="24">
                  <c:v>46898</c:v>
                </c:pt>
                <c:pt idx="25">
                  <c:v>46899</c:v>
                </c:pt>
                <c:pt idx="26">
                  <c:v>46900</c:v>
                </c:pt>
                <c:pt idx="27">
                  <c:v>46901</c:v>
                </c:pt>
                <c:pt idx="28">
                  <c:v>46902</c:v>
                </c:pt>
                <c:pt idx="29">
                  <c:v>46903</c:v>
                </c:pt>
                <c:pt idx="30">
                  <c:v>46904</c:v>
                </c:pt>
                <c:pt idx="31">
                  <c:v>46905</c:v>
                </c:pt>
                <c:pt idx="32">
                  <c:v>46906</c:v>
                </c:pt>
                <c:pt idx="33">
                  <c:v>46907</c:v>
                </c:pt>
                <c:pt idx="34">
                  <c:v>46908</c:v>
                </c:pt>
                <c:pt idx="35">
                  <c:v>46909</c:v>
                </c:pt>
                <c:pt idx="36">
                  <c:v>46910</c:v>
                </c:pt>
                <c:pt idx="37">
                  <c:v>46911</c:v>
                </c:pt>
                <c:pt idx="38">
                  <c:v>46912</c:v>
                </c:pt>
                <c:pt idx="39">
                  <c:v>46913</c:v>
                </c:pt>
                <c:pt idx="40">
                  <c:v>46914</c:v>
                </c:pt>
                <c:pt idx="41">
                  <c:v>46915</c:v>
                </c:pt>
                <c:pt idx="42">
                  <c:v>46916</c:v>
                </c:pt>
                <c:pt idx="43">
                  <c:v>46917</c:v>
                </c:pt>
                <c:pt idx="44">
                  <c:v>46918</c:v>
                </c:pt>
                <c:pt idx="45">
                  <c:v>46919</c:v>
                </c:pt>
                <c:pt idx="46">
                  <c:v>46920</c:v>
                </c:pt>
                <c:pt idx="47">
                  <c:v>46921</c:v>
                </c:pt>
                <c:pt idx="48">
                  <c:v>46922</c:v>
                </c:pt>
                <c:pt idx="49">
                  <c:v>46923</c:v>
                </c:pt>
                <c:pt idx="50">
                  <c:v>46924</c:v>
                </c:pt>
                <c:pt idx="51">
                  <c:v>46925</c:v>
                </c:pt>
                <c:pt idx="52">
                  <c:v>46926</c:v>
                </c:pt>
                <c:pt idx="53">
                  <c:v>46927</c:v>
                </c:pt>
                <c:pt idx="54">
                  <c:v>46928</c:v>
                </c:pt>
                <c:pt idx="55">
                  <c:v>46929</c:v>
                </c:pt>
                <c:pt idx="56">
                  <c:v>46930</c:v>
                </c:pt>
                <c:pt idx="57">
                  <c:v>46931</c:v>
                </c:pt>
                <c:pt idx="58">
                  <c:v>46932</c:v>
                </c:pt>
                <c:pt idx="59">
                  <c:v>46933</c:v>
                </c:pt>
                <c:pt idx="60">
                  <c:v>46934</c:v>
                </c:pt>
                <c:pt idx="61">
                  <c:v>46935</c:v>
                </c:pt>
                <c:pt idx="62">
                  <c:v>46936</c:v>
                </c:pt>
                <c:pt idx="63">
                  <c:v>46937</c:v>
                </c:pt>
                <c:pt idx="64">
                  <c:v>46938</c:v>
                </c:pt>
                <c:pt idx="65">
                  <c:v>46939</c:v>
                </c:pt>
                <c:pt idx="66">
                  <c:v>46940</c:v>
                </c:pt>
                <c:pt idx="67">
                  <c:v>46941</c:v>
                </c:pt>
                <c:pt idx="68">
                  <c:v>46942</c:v>
                </c:pt>
                <c:pt idx="69">
                  <c:v>46943</c:v>
                </c:pt>
                <c:pt idx="70">
                  <c:v>46944</c:v>
                </c:pt>
                <c:pt idx="71">
                  <c:v>46945</c:v>
                </c:pt>
                <c:pt idx="72">
                  <c:v>46946</c:v>
                </c:pt>
                <c:pt idx="73">
                  <c:v>46947</c:v>
                </c:pt>
                <c:pt idx="74">
                  <c:v>46948</c:v>
                </c:pt>
                <c:pt idx="75">
                  <c:v>46949</c:v>
                </c:pt>
                <c:pt idx="76">
                  <c:v>46950</c:v>
                </c:pt>
                <c:pt idx="77">
                  <c:v>46951</c:v>
                </c:pt>
                <c:pt idx="78">
                  <c:v>46952</c:v>
                </c:pt>
                <c:pt idx="79">
                  <c:v>46953</c:v>
                </c:pt>
                <c:pt idx="80">
                  <c:v>46954</c:v>
                </c:pt>
                <c:pt idx="81">
                  <c:v>46955</c:v>
                </c:pt>
                <c:pt idx="82">
                  <c:v>46956</c:v>
                </c:pt>
                <c:pt idx="83">
                  <c:v>46957</c:v>
                </c:pt>
                <c:pt idx="84">
                  <c:v>46958</c:v>
                </c:pt>
                <c:pt idx="85">
                  <c:v>46959</c:v>
                </c:pt>
                <c:pt idx="86">
                  <c:v>46960</c:v>
                </c:pt>
                <c:pt idx="87">
                  <c:v>46961</c:v>
                </c:pt>
                <c:pt idx="88">
                  <c:v>46962</c:v>
                </c:pt>
                <c:pt idx="89">
                  <c:v>46963</c:v>
                </c:pt>
                <c:pt idx="90">
                  <c:v>46964</c:v>
                </c:pt>
                <c:pt idx="91">
                  <c:v>46965</c:v>
                </c:pt>
                <c:pt idx="92">
                  <c:v>46966</c:v>
                </c:pt>
                <c:pt idx="93">
                  <c:v>46967</c:v>
                </c:pt>
                <c:pt idx="94">
                  <c:v>46968</c:v>
                </c:pt>
                <c:pt idx="95">
                  <c:v>46969</c:v>
                </c:pt>
                <c:pt idx="96">
                  <c:v>46970</c:v>
                </c:pt>
                <c:pt idx="97">
                  <c:v>46971</c:v>
                </c:pt>
                <c:pt idx="98">
                  <c:v>46972</c:v>
                </c:pt>
                <c:pt idx="99">
                  <c:v>46973</c:v>
                </c:pt>
                <c:pt idx="100">
                  <c:v>46974</c:v>
                </c:pt>
                <c:pt idx="101">
                  <c:v>46975</c:v>
                </c:pt>
                <c:pt idx="102">
                  <c:v>46976</c:v>
                </c:pt>
                <c:pt idx="103">
                  <c:v>46977</c:v>
                </c:pt>
                <c:pt idx="104">
                  <c:v>46978</c:v>
                </c:pt>
                <c:pt idx="105">
                  <c:v>46979</c:v>
                </c:pt>
                <c:pt idx="106">
                  <c:v>46980</c:v>
                </c:pt>
                <c:pt idx="107">
                  <c:v>46981</c:v>
                </c:pt>
                <c:pt idx="108">
                  <c:v>46982</c:v>
                </c:pt>
                <c:pt idx="109">
                  <c:v>46983</c:v>
                </c:pt>
                <c:pt idx="110">
                  <c:v>46984</c:v>
                </c:pt>
                <c:pt idx="111">
                  <c:v>46985</c:v>
                </c:pt>
                <c:pt idx="112">
                  <c:v>46986</c:v>
                </c:pt>
                <c:pt idx="113">
                  <c:v>46987</c:v>
                </c:pt>
                <c:pt idx="114">
                  <c:v>46988</c:v>
                </c:pt>
                <c:pt idx="115">
                  <c:v>46989</c:v>
                </c:pt>
                <c:pt idx="116">
                  <c:v>46990</c:v>
                </c:pt>
                <c:pt idx="117">
                  <c:v>46991</c:v>
                </c:pt>
                <c:pt idx="118">
                  <c:v>46992</c:v>
                </c:pt>
                <c:pt idx="119">
                  <c:v>46993</c:v>
                </c:pt>
                <c:pt idx="120">
                  <c:v>46994</c:v>
                </c:pt>
                <c:pt idx="121">
                  <c:v>46995</c:v>
                </c:pt>
                <c:pt idx="122">
                  <c:v>46996</c:v>
                </c:pt>
                <c:pt idx="123">
                  <c:v>46997</c:v>
                </c:pt>
                <c:pt idx="124">
                  <c:v>46998</c:v>
                </c:pt>
                <c:pt idx="125">
                  <c:v>46999</c:v>
                </c:pt>
                <c:pt idx="126">
                  <c:v>47000</c:v>
                </c:pt>
                <c:pt idx="127">
                  <c:v>47001</c:v>
                </c:pt>
                <c:pt idx="128">
                  <c:v>47002</c:v>
                </c:pt>
                <c:pt idx="129">
                  <c:v>47003</c:v>
                </c:pt>
                <c:pt idx="130">
                  <c:v>47004</c:v>
                </c:pt>
                <c:pt idx="131">
                  <c:v>47005</c:v>
                </c:pt>
                <c:pt idx="132">
                  <c:v>47006</c:v>
                </c:pt>
                <c:pt idx="133">
                  <c:v>47007</c:v>
                </c:pt>
                <c:pt idx="134">
                  <c:v>47008</c:v>
                </c:pt>
                <c:pt idx="135">
                  <c:v>47009</c:v>
                </c:pt>
                <c:pt idx="136">
                  <c:v>47010</c:v>
                </c:pt>
                <c:pt idx="137">
                  <c:v>47011</c:v>
                </c:pt>
                <c:pt idx="138">
                  <c:v>47012</c:v>
                </c:pt>
                <c:pt idx="139">
                  <c:v>47013</c:v>
                </c:pt>
                <c:pt idx="140">
                  <c:v>47014</c:v>
                </c:pt>
                <c:pt idx="141">
                  <c:v>47015</c:v>
                </c:pt>
                <c:pt idx="142">
                  <c:v>47016</c:v>
                </c:pt>
                <c:pt idx="143">
                  <c:v>47017</c:v>
                </c:pt>
                <c:pt idx="144">
                  <c:v>47018</c:v>
                </c:pt>
                <c:pt idx="145">
                  <c:v>47019</c:v>
                </c:pt>
                <c:pt idx="146">
                  <c:v>47020</c:v>
                </c:pt>
                <c:pt idx="147">
                  <c:v>47021</c:v>
                </c:pt>
                <c:pt idx="148">
                  <c:v>47022</c:v>
                </c:pt>
                <c:pt idx="149">
                  <c:v>47023</c:v>
                </c:pt>
                <c:pt idx="150">
                  <c:v>47024</c:v>
                </c:pt>
                <c:pt idx="151">
                  <c:v>47025</c:v>
                </c:pt>
                <c:pt idx="152">
                  <c:v>47026</c:v>
                </c:pt>
                <c:pt idx="153">
                  <c:v>47027</c:v>
                </c:pt>
                <c:pt idx="154">
                  <c:v>47028</c:v>
                </c:pt>
                <c:pt idx="155">
                  <c:v>47029</c:v>
                </c:pt>
                <c:pt idx="156">
                  <c:v>47030</c:v>
                </c:pt>
                <c:pt idx="157">
                  <c:v>47031</c:v>
                </c:pt>
                <c:pt idx="158">
                  <c:v>47032</c:v>
                </c:pt>
                <c:pt idx="159">
                  <c:v>47033</c:v>
                </c:pt>
                <c:pt idx="160">
                  <c:v>47034</c:v>
                </c:pt>
                <c:pt idx="161">
                  <c:v>47035</c:v>
                </c:pt>
                <c:pt idx="162">
                  <c:v>47036</c:v>
                </c:pt>
                <c:pt idx="163">
                  <c:v>47037</c:v>
                </c:pt>
              </c:numCache>
            </c:numRef>
          </c:xVal>
          <c:yVal>
            <c:numRef>
              <c:f>'2028'!$AI$15:$AI$178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499-46CB-88E6-335BAE839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'2028'!$C$15:$C$178</c:f>
              <c:numCache>
                <c:formatCode>mm/dd/yy;@</c:formatCode>
                <c:ptCount val="164"/>
                <c:pt idx="0">
                  <c:v>46874</c:v>
                </c:pt>
                <c:pt idx="1">
                  <c:v>46875</c:v>
                </c:pt>
                <c:pt idx="2">
                  <c:v>46876</c:v>
                </c:pt>
                <c:pt idx="3">
                  <c:v>46877</c:v>
                </c:pt>
                <c:pt idx="4">
                  <c:v>46878</c:v>
                </c:pt>
                <c:pt idx="5">
                  <c:v>46879</c:v>
                </c:pt>
                <c:pt idx="6">
                  <c:v>46880</c:v>
                </c:pt>
                <c:pt idx="7">
                  <c:v>46881</c:v>
                </c:pt>
                <c:pt idx="8">
                  <c:v>46882</c:v>
                </c:pt>
                <c:pt idx="9">
                  <c:v>46883</c:v>
                </c:pt>
                <c:pt idx="10">
                  <c:v>46884</c:v>
                </c:pt>
                <c:pt idx="11">
                  <c:v>46885</c:v>
                </c:pt>
                <c:pt idx="12">
                  <c:v>46886</c:v>
                </c:pt>
                <c:pt idx="13">
                  <c:v>46887</c:v>
                </c:pt>
                <c:pt idx="14">
                  <c:v>46888</c:v>
                </c:pt>
                <c:pt idx="15">
                  <c:v>46889</c:v>
                </c:pt>
                <c:pt idx="16">
                  <c:v>46890</c:v>
                </c:pt>
                <c:pt idx="17">
                  <c:v>46891</c:v>
                </c:pt>
                <c:pt idx="18">
                  <c:v>46892</c:v>
                </c:pt>
                <c:pt idx="19">
                  <c:v>46893</c:v>
                </c:pt>
                <c:pt idx="20">
                  <c:v>46894</c:v>
                </c:pt>
                <c:pt idx="21">
                  <c:v>46895</c:v>
                </c:pt>
                <c:pt idx="22">
                  <c:v>46896</c:v>
                </c:pt>
                <c:pt idx="23">
                  <c:v>46897</c:v>
                </c:pt>
                <c:pt idx="24">
                  <c:v>46898</c:v>
                </c:pt>
                <c:pt idx="25">
                  <c:v>46899</c:v>
                </c:pt>
                <c:pt idx="26">
                  <c:v>46900</c:v>
                </c:pt>
                <c:pt idx="27">
                  <c:v>46901</c:v>
                </c:pt>
                <c:pt idx="28">
                  <c:v>46902</c:v>
                </c:pt>
                <c:pt idx="29">
                  <c:v>46903</c:v>
                </c:pt>
                <c:pt idx="30">
                  <c:v>46904</c:v>
                </c:pt>
                <c:pt idx="31">
                  <c:v>46905</c:v>
                </c:pt>
                <c:pt idx="32">
                  <c:v>46906</c:v>
                </c:pt>
                <c:pt idx="33">
                  <c:v>46907</c:v>
                </c:pt>
                <c:pt idx="34">
                  <c:v>46908</c:v>
                </c:pt>
                <c:pt idx="35">
                  <c:v>46909</c:v>
                </c:pt>
                <c:pt idx="36">
                  <c:v>46910</c:v>
                </c:pt>
                <c:pt idx="37">
                  <c:v>46911</c:v>
                </c:pt>
                <c:pt idx="38">
                  <c:v>46912</c:v>
                </c:pt>
                <c:pt idx="39">
                  <c:v>46913</c:v>
                </c:pt>
                <c:pt idx="40">
                  <c:v>46914</c:v>
                </c:pt>
                <c:pt idx="41">
                  <c:v>46915</c:v>
                </c:pt>
                <c:pt idx="42">
                  <c:v>46916</c:v>
                </c:pt>
                <c:pt idx="43">
                  <c:v>46917</c:v>
                </c:pt>
                <c:pt idx="44">
                  <c:v>46918</c:v>
                </c:pt>
                <c:pt idx="45">
                  <c:v>46919</c:v>
                </c:pt>
                <c:pt idx="46">
                  <c:v>46920</c:v>
                </c:pt>
                <c:pt idx="47">
                  <c:v>46921</c:v>
                </c:pt>
                <c:pt idx="48">
                  <c:v>46922</c:v>
                </c:pt>
                <c:pt idx="49">
                  <c:v>46923</c:v>
                </c:pt>
                <c:pt idx="50">
                  <c:v>46924</c:v>
                </c:pt>
                <c:pt idx="51">
                  <c:v>46925</c:v>
                </c:pt>
                <c:pt idx="52">
                  <c:v>46926</c:v>
                </c:pt>
                <c:pt idx="53">
                  <c:v>46927</c:v>
                </c:pt>
                <c:pt idx="54">
                  <c:v>46928</c:v>
                </c:pt>
                <c:pt idx="55">
                  <c:v>46929</c:v>
                </c:pt>
                <c:pt idx="56">
                  <c:v>46930</c:v>
                </c:pt>
                <c:pt idx="57">
                  <c:v>46931</c:v>
                </c:pt>
                <c:pt idx="58">
                  <c:v>46932</c:v>
                </c:pt>
                <c:pt idx="59">
                  <c:v>46933</c:v>
                </c:pt>
                <c:pt idx="60">
                  <c:v>46934</c:v>
                </c:pt>
                <c:pt idx="61">
                  <c:v>46935</c:v>
                </c:pt>
                <c:pt idx="62">
                  <c:v>46936</c:v>
                </c:pt>
                <c:pt idx="63">
                  <c:v>46937</c:v>
                </c:pt>
                <c:pt idx="64">
                  <c:v>46938</c:v>
                </c:pt>
                <c:pt idx="65">
                  <c:v>46939</c:v>
                </c:pt>
                <c:pt idx="66">
                  <c:v>46940</c:v>
                </c:pt>
                <c:pt idx="67">
                  <c:v>46941</c:v>
                </c:pt>
                <c:pt idx="68">
                  <c:v>46942</c:v>
                </c:pt>
                <c:pt idx="69">
                  <c:v>46943</c:v>
                </c:pt>
                <c:pt idx="70">
                  <c:v>46944</c:v>
                </c:pt>
                <c:pt idx="71">
                  <c:v>46945</c:v>
                </c:pt>
                <c:pt idx="72">
                  <c:v>46946</c:v>
                </c:pt>
                <c:pt idx="73">
                  <c:v>46947</c:v>
                </c:pt>
                <c:pt idx="74">
                  <c:v>46948</c:v>
                </c:pt>
                <c:pt idx="75">
                  <c:v>46949</c:v>
                </c:pt>
                <c:pt idx="76">
                  <c:v>46950</c:v>
                </c:pt>
                <c:pt idx="77">
                  <c:v>46951</c:v>
                </c:pt>
                <c:pt idx="78">
                  <c:v>46952</c:v>
                </c:pt>
                <c:pt idx="79">
                  <c:v>46953</c:v>
                </c:pt>
                <c:pt idx="80">
                  <c:v>46954</c:v>
                </c:pt>
                <c:pt idx="81">
                  <c:v>46955</c:v>
                </c:pt>
                <c:pt idx="82">
                  <c:v>46956</c:v>
                </c:pt>
                <c:pt idx="83">
                  <c:v>46957</c:v>
                </c:pt>
                <c:pt idx="84">
                  <c:v>46958</c:v>
                </c:pt>
                <c:pt idx="85">
                  <c:v>46959</c:v>
                </c:pt>
                <c:pt idx="86">
                  <c:v>46960</c:v>
                </c:pt>
                <c:pt idx="87">
                  <c:v>46961</c:v>
                </c:pt>
                <c:pt idx="88">
                  <c:v>46962</c:v>
                </c:pt>
                <c:pt idx="89">
                  <c:v>46963</c:v>
                </c:pt>
                <c:pt idx="90">
                  <c:v>46964</c:v>
                </c:pt>
                <c:pt idx="91">
                  <c:v>46965</c:v>
                </c:pt>
                <c:pt idx="92">
                  <c:v>46966</c:v>
                </c:pt>
                <c:pt idx="93">
                  <c:v>46967</c:v>
                </c:pt>
                <c:pt idx="94">
                  <c:v>46968</c:v>
                </c:pt>
                <c:pt idx="95">
                  <c:v>46969</c:v>
                </c:pt>
                <c:pt idx="96">
                  <c:v>46970</c:v>
                </c:pt>
                <c:pt idx="97">
                  <c:v>46971</c:v>
                </c:pt>
                <c:pt idx="98">
                  <c:v>46972</c:v>
                </c:pt>
                <c:pt idx="99">
                  <c:v>46973</c:v>
                </c:pt>
                <c:pt idx="100">
                  <c:v>46974</c:v>
                </c:pt>
                <c:pt idx="101">
                  <c:v>46975</c:v>
                </c:pt>
                <c:pt idx="102">
                  <c:v>46976</c:v>
                </c:pt>
                <c:pt idx="103">
                  <c:v>46977</c:v>
                </c:pt>
                <c:pt idx="104">
                  <c:v>46978</c:v>
                </c:pt>
                <c:pt idx="105">
                  <c:v>46979</c:v>
                </c:pt>
                <c:pt idx="106">
                  <c:v>46980</c:v>
                </c:pt>
                <c:pt idx="107">
                  <c:v>46981</c:v>
                </c:pt>
                <c:pt idx="108">
                  <c:v>46982</c:v>
                </c:pt>
                <c:pt idx="109">
                  <c:v>46983</c:v>
                </c:pt>
                <c:pt idx="110">
                  <c:v>46984</c:v>
                </c:pt>
                <c:pt idx="111">
                  <c:v>46985</c:v>
                </c:pt>
                <c:pt idx="112">
                  <c:v>46986</c:v>
                </c:pt>
                <c:pt idx="113">
                  <c:v>46987</c:v>
                </c:pt>
                <c:pt idx="114">
                  <c:v>46988</c:v>
                </c:pt>
                <c:pt idx="115">
                  <c:v>46989</c:v>
                </c:pt>
                <c:pt idx="116">
                  <c:v>46990</c:v>
                </c:pt>
                <c:pt idx="117">
                  <c:v>46991</c:v>
                </c:pt>
                <c:pt idx="118">
                  <c:v>46992</c:v>
                </c:pt>
                <c:pt idx="119">
                  <c:v>46993</c:v>
                </c:pt>
                <c:pt idx="120">
                  <c:v>46994</c:v>
                </c:pt>
                <c:pt idx="121">
                  <c:v>46995</c:v>
                </c:pt>
                <c:pt idx="122">
                  <c:v>46996</c:v>
                </c:pt>
                <c:pt idx="123">
                  <c:v>46997</c:v>
                </c:pt>
                <c:pt idx="124">
                  <c:v>46998</c:v>
                </c:pt>
                <c:pt idx="125">
                  <c:v>46999</c:v>
                </c:pt>
                <c:pt idx="126">
                  <c:v>47000</c:v>
                </c:pt>
                <c:pt idx="127">
                  <c:v>47001</c:v>
                </c:pt>
                <c:pt idx="128">
                  <c:v>47002</c:v>
                </c:pt>
                <c:pt idx="129">
                  <c:v>47003</c:v>
                </c:pt>
                <c:pt idx="130">
                  <c:v>47004</c:v>
                </c:pt>
                <c:pt idx="131">
                  <c:v>47005</c:v>
                </c:pt>
                <c:pt idx="132">
                  <c:v>47006</c:v>
                </c:pt>
                <c:pt idx="133">
                  <c:v>47007</c:v>
                </c:pt>
                <c:pt idx="134">
                  <c:v>47008</c:v>
                </c:pt>
                <c:pt idx="135">
                  <c:v>47009</c:v>
                </c:pt>
                <c:pt idx="136">
                  <c:v>47010</c:v>
                </c:pt>
                <c:pt idx="137">
                  <c:v>47011</c:v>
                </c:pt>
                <c:pt idx="138">
                  <c:v>47012</c:v>
                </c:pt>
                <c:pt idx="139">
                  <c:v>47013</c:v>
                </c:pt>
                <c:pt idx="140">
                  <c:v>47014</c:v>
                </c:pt>
                <c:pt idx="141">
                  <c:v>47015</c:v>
                </c:pt>
                <c:pt idx="142">
                  <c:v>47016</c:v>
                </c:pt>
                <c:pt idx="143">
                  <c:v>47017</c:v>
                </c:pt>
                <c:pt idx="144">
                  <c:v>47018</c:v>
                </c:pt>
                <c:pt idx="145">
                  <c:v>47019</c:v>
                </c:pt>
                <c:pt idx="146">
                  <c:v>47020</c:v>
                </c:pt>
                <c:pt idx="147">
                  <c:v>47021</c:v>
                </c:pt>
                <c:pt idx="148">
                  <c:v>47022</c:v>
                </c:pt>
                <c:pt idx="149">
                  <c:v>47023</c:v>
                </c:pt>
                <c:pt idx="150">
                  <c:v>47024</c:v>
                </c:pt>
                <c:pt idx="151">
                  <c:v>47025</c:v>
                </c:pt>
                <c:pt idx="152">
                  <c:v>47026</c:v>
                </c:pt>
                <c:pt idx="153">
                  <c:v>47027</c:v>
                </c:pt>
                <c:pt idx="154">
                  <c:v>47028</c:v>
                </c:pt>
                <c:pt idx="155">
                  <c:v>47029</c:v>
                </c:pt>
                <c:pt idx="156">
                  <c:v>47030</c:v>
                </c:pt>
                <c:pt idx="157">
                  <c:v>47031</c:v>
                </c:pt>
                <c:pt idx="158">
                  <c:v>47032</c:v>
                </c:pt>
                <c:pt idx="159">
                  <c:v>47033</c:v>
                </c:pt>
                <c:pt idx="160">
                  <c:v>47034</c:v>
                </c:pt>
                <c:pt idx="161">
                  <c:v>47035</c:v>
                </c:pt>
                <c:pt idx="162">
                  <c:v>47036</c:v>
                </c:pt>
                <c:pt idx="163">
                  <c:v>47037</c:v>
                </c:pt>
              </c:numCache>
            </c:numRef>
          </c:xVal>
          <c:yVal>
            <c:numRef>
              <c:f>'2028'!$AG$15:$AG$178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499-46CB-88E6-335BAE839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603594819187198E-2"/>
          <c:y val="0.8364114597382234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Soil Water Reservoir
2029</a:t>
            </a:r>
          </a:p>
        </c:rich>
      </c:tx>
      <c:layout>
        <c:manualLayout>
          <c:xMode val="edge"/>
          <c:yMode val="edge"/>
          <c:x val="0.33752244165170558"/>
          <c:y val="2.612826603325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9856373429084"/>
          <c:y val="0.17339667458432304"/>
          <c:w val="0.77558348294434465"/>
          <c:h val="0.58194774346793354"/>
        </c:manualLayout>
      </c:layout>
      <c:scatterChart>
        <c:scatterStyle val="smoothMarker"/>
        <c:varyColors val="0"/>
        <c:ser>
          <c:idx val="0"/>
          <c:order val="0"/>
          <c:tx>
            <c:v>RAW (inches)</c:v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'2029'!$C$15:$C$178</c:f>
              <c:numCache>
                <c:formatCode>mm/dd/yy;@</c:formatCode>
                <c:ptCount val="164"/>
                <c:pt idx="0">
                  <c:v>47239</c:v>
                </c:pt>
                <c:pt idx="1">
                  <c:v>47240</c:v>
                </c:pt>
                <c:pt idx="2">
                  <c:v>47241</c:v>
                </c:pt>
                <c:pt idx="3">
                  <c:v>47242</c:v>
                </c:pt>
                <c:pt idx="4">
                  <c:v>47243</c:v>
                </c:pt>
                <c:pt idx="5">
                  <c:v>47244</c:v>
                </c:pt>
                <c:pt idx="6">
                  <c:v>47245</c:v>
                </c:pt>
                <c:pt idx="7">
                  <c:v>47246</c:v>
                </c:pt>
                <c:pt idx="8">
                  <c:v>47247</c:v>
                </c:pt>
                <c:pt idx="9">
                  <c:v>47248</c:v>
                </c:pt>
                <c:pt idx="10">
                  <c:v>47249</c:v>
                </c:pt>
                <c:pt idx="11">
                  <c:v>47250</c:v>
                </c:pt>
                <c:pt idx="12">
                  <c:v>47251</c:v>
                </c:pt>
                <c:pt idx="13">
                  <c:v>47252</c:v>
                </c:pt>
                <c:pt idx="14">
                  <c:v>47253</c:v>
                </c:pt>
                <c:pt idx="15">
                  <c:v>47254</c:v>
                </c:pt>
                <c:pt idx="16">
                  <c:v>47255</c:v>
                </c:pt>
                <c:pt idx="17">
                  <c:v>47256</c:v>
                </c:pt>
                <c:pt idx="18">
                  <c:v>47257</c:v>
                </c:pt>
                <c:pt idx="19">
                  <c:v>47258</c:v>
                </c:pt>
                <c:pt idx="20">
                  <c:v>47259</c:v>
                </c:pt>
                <c:pt idx="21">
                  <c:v>47260</c:v>
                </c:pt>
                <c:pt idx="22">
                  <c:v>47261</c:v>
                </c:pt>
                <c:pt idx="23">
                  <c:v>47262</c:v>
                </c:pt>
                <c:pt idx="24">
                  <c:v>47263</c:v>
                </c:pt>
                <c:pt idx="25">
                  <c:v>47264</c:v>
                </c:pt>
                <c:pt idx="26">
                  <c:v>47265</c:v>
                </c:pt>
                <c:pt idx="27">
                  <c:v>47266</c:v>
                </c:pt>
                <c:pt idx="28">
                  <c:v>47267</c:v>
                </c:pt>
                <c:pt idx="29">
                  <c:v>47268</c:v>
                </c:pt>
                <c:pt idx="30">
                  <c:v>47269</c:v>
                </c:pt>
                <c:pt idx="31">
                  <c:v>47270</c:v>
                </c:pt>
                <c:pt idx="32">
                  <c:v>47271</c:v>
                </c:pt>
                <c:pt idx="33">
                  <c:v>47272</c:v>
                </c:pt>
                <c:pt idx="34">
                  <c:v>47273</c:v>
                </c:pt>
                <c:pt idx="35">
                  <c:v>47274</c:v>
                </c:pt>
                <c:pt idx="36">
                  <c:v>47275</c:v>
                </c:pt>
                <c:pt idx="37">
                  <c:v>47276</c:v>
                </c:pt>
                <c:pt idx="38">
                  <c:v>47277</c:v>
                </c:pt>
                <c:pt idx="39">
                  <c:v>47278</c:v>
                </c:pt>
                <c:pt idx="40">
                  <c:v>47279</c:v>
                </c:pt>
                <c:pt idx="41">
                  <c:v>47280</c:v>
                </c:pt>
                <c:pt idx="42">
                  <c:v>47281</c:v>
                </c:pt>
                <c:pt idx="43">
                  <c:v>47282</c:v>
                </c:pt>
                <c:pt idx="44">
                  <c:v>47283</c:v>
                </c:pt>
                <c:pt idx="45">
                  <c:v>47284</c:v>
                </c:pt>
                <c:pt idx="46">
                  <c:v>47285</c:v>
                </c:pt>
                <c:pt idx="47">
                  <c:v>47286</c:v>
                </c:pt>
                <c:pt idx="48">
                  <c:v>47287</c:v>
                </c:pt>
                <c:pt idx="49">
                  <c:v>47288</c:v>
                </c:pt>
                <c:pt idx="50">
                  <c:v>47289</c:v>
                </c:pt>
                <c:pt idx="51">
                  <c:v>47290</c:v>
                </c:pt>
                <c:pt idx="52">
                  <c:v>47291</c:v>
                </c:pt>
                <c:pt idx="53">
                  <c:v>47292</c:v>
                </c:pt>
                <c:pt idx="54">
                  <c:v>47293</c:v>
                </c:pt>
                <c:pt idx="55">
                  <c:v>47294</c:v>
                </c:pt>
                <c:pt idx="56">
                  <c:v>47295</c:v>
                </c:pt>
                <c:pt idx="57">
                  <c:v>47296</c:v>
                </c:pt>
                <c:pt idx="58">
                  <c:v>47297</c:v>
                </c:pt>
                <c:pt idx="59">
                  <c:v>47298</c:v>
                </c:pt>
                <c:pt idx="60">
                  <c:v>47299</c:v>
                </c:pt>
                <c:pt idx="61">
                  <c:v>47300</c:v>
                </c:pt>
                <c:pt idx="62">
                  <c:v>47301</c:v>
                </c:pt>
                <c:pt idx="63">
                  <c:v>47302</c:v>
                </c:pt>
                <c:pt idx="64">
                  <c:v>47303</c:v>
                </c:pt>
                <c:pt idx="65">
                  <c:v>47304</c:v>
                </c:pt>
                <c:pt idx="66">
                  <c:v>47305</c:v>
                </c:pt>
                <c:pt idx="67">
                  <c:v>47306</c:v>
                </c:pt>
                <c:pt idx="68">
                  <c:v>47307</c:v>
                </c:pt>
                <c:pt idx="69">
                  <c:v>47308</c:v>
                </c:pt>
                <c:pt idx="70">
                  <c:v>47309</c:v>
                </c:pt>
                <c:pt idx="71">
                  <c:v>47310</c:v>
                </c:pt>
                <c:pt idx="72">
                  <c:v>47311</c:v>
                </c:pt>
                <c:pt idx="73">
                  <c:v>47312</c:v>
                </c:pt>
                <c:pt idx="74">
                  <c:v>47313</c:v>
                </c:pt>
                <c:pt idx="75">
                  <c:v>47314</c:v>
                </c:pt>
                <c:pt idx="76">
                  <c:v>47315</c:v>
                </c:pt>
                <c:pt idx="77">
                  <c:v>47316</c:v>
                </c:pt>
                <c:pt idx="78">
                  <c:v>47317</c:v>
                </c:pt>
                <c:pt idx="79">
                  <c:v>47318</c:v>
                </c:pt>
                <c:pt idx="80">
                  <c:v>47319</c:v>
                </c:pt>
                <c:pt idx="81">
                  <c:v>47320</c:v>
                </c:pt>
                <c:pt idx="82">
                  <c:v>47321</c:v>
                </c:pt>
                <c:pt idx="83">
                  <c:v>47322</c:v>
                </c:pt>
                <c:pt idx="84">
                  <c:v>47323</c:v>
                </c:pt>
                <c:pt idx="85">
                  <c:v>47324</c:v>
                </c:pt>
                <c:pt idx="86">
                  <c:v>47325</c:v>
                </c:pt>
                <c:pt idx="87">
                  <c:v>47326</c:v>
                </c:pt>
                <c:pt idx="88">
                  <c:v>47327</c:v>
                </c:pt>
                <c:pt idx="89">
                  <c:v>47328</c:v>
                </c:pt>
                <c:pt idx="90">
                  <c:v>47329</c:v>
                </c:pt>
                <c:pt idx="91">
                  <c:v>47330</c:v>
                </c:pt>
                <c:pt idx="92">
                  <c:v>47331</c:v>
                </c:pt>
                <c:pt idx="93">
                  <c:v>47332</c:v>
                </c:pt>
                <c:pt idx="94">
                  <c:v>47333</c:v>
                </c:pt>
                <c:pt idx="95">
                  <c:v>47334</c:v>
                </c:pt>
                <c:pt idx="96">
                  <c:v>47335</c:v>
                </c:pt>
                <c:pt idx="97">
                  <c:v>47336</c:v>
                </c:pt>
                <c:pt idx="98">
                  <c:v>47337</c:v>
                </c:pt>
                <c:pt idx="99">
                  <c:v>47338</c:v>
                </c:pt>
                <c:pt idx="100">
                  <c:v>47339</c:v>
                </c:pt>
                <c:pt idx="101">
                  <c:v>47340</c:v>
                </c:pt>
                <c:pt idx="102">
                  <c:v>47341</c:v>
                </c:pt>
                <c:pt idx="103">
                  <c:v>47342</c:v>
                </c:pt>
                <c:pt idx="104">
                  <c:v>47343</c:v>
                </c:pt>
                <c:pt idx="105">
                  <c:v>47344</c:v>
                </c:pt>
                <c:pt idx="106">
                  <c:v>47345</c:v>
                </c:pt>
                <c:pt idx="107">
                  <c:v>47346</c:v>
                </c:pt>
                <c:pt idx="108">
                  <c:v>47347</c:v>
                </c:pt>
                <c:pt idx="109">
                  <c:v>47348</c:v>
                </c:pt>
                <c:pt idx="110">
                  <c:v>47349</c:v>
                </c:pt>
                <c:pt idx="111">
                  <c:v>47350</c:v>
                </c:pt>
                <c:pt idx="112">
                  <c:v>47351</c:v>
                </c:pt>
                <c:pt idx="113">
                  <c:v>47352</c:v>
                </c:pt>
                <c:pt idx="114">
                  <c:v>47353</c:v>
                </c:pt>
                <c:pt idx="115">
                  <c:v>47354</c:v>
                </c:pt>
                <c:pt idx="116">
                  <c:v>47355</c:v>
                </c:pt>
                <c:pt idx="117">
                  <c:v>47356</c:v>
                </c:pt>
                <c:pt idx="118">
                  <c:v>47357</c:v>
                </c:pt>
                <c:pt idx="119">
                  <c:v>47358</c:v>
                </c:pt>
                <c:pt idx="120">
                  <c:v>47359</c:v>
                </c:pt>
                <c:pt idx="121">
                  <c:v>47360</c:v>
                </c:pt>
                <c:pt idx="122">
                  <c:v>47361</c:v>
                </c:pt>
                <c:pt idx="123">
                  <c:v>47362</c:v>
                </c:pt>
                <c:pt idx="124">
                  <c:v>47363</c:v>
                </c:pt>
                <c:pt idx="125">
                  <c:v>47364</c:v>
                </c:pt>
                <c:pt idx="126">
                  <c:v>47365</c:v>
                </c:pt>
                <c:pt idx="127">
                  <c:v>47366</c:v>
                </c:pt>
                <c:pt idx="128">
                  <c:v>47367</c:v>
                </c:pt>
                <c:pt idx="129">
                  <c:v>47368</c:v>
                </c:pt>
                <c:pt idx="130">
                  <c:v>47369</c:v>
                </c:pt>
                <c:pt idx="131">
                  <c:v>47370</c:v>
                </c:pt>
                <c:pt idx="132">
                  <c:v>47371</c:v>
                </c:pt>
                <c:pt idx="133">
                  <c:v>47372</c:v>
                </c:pt>
                <c:pt idx="134">
                  <c:v>47373</c:v>
                </c:pt>
                <c:pt idx="135">
                  <c:v>47374</c:v>
                </c:pt>
                <c:pt idx="136">
                  <c:v>47375</c:v>
                </c:pt>
                <c:pt idx="137">
                  <c:v>47376</c:v>
                </c:pt>
                <c:pt idx="138">
                  <c:v>47377</c:v>
                </c:pt>
                <c:pt idx="139">
                  <c:v>47378</c:v>
                </c:pt>
                <c:pt idx="140">
                  <c:v>47379</c:v>
                </c:pt>
                <c:pt idx="141">
                  <c:v>47380</c:v>
                </c:pt>
                <c:pt idx="142">
                  <c:v>47381</c:v>
                </c:pt>
                <c:pt idx="143">
                  <c:v>47382</c:v>
                </c:pt>
                <c:pt idx="144">
                  <c:v>47383</c:v>
                </c:pt>
                <c:pt idx="145">
                  <c:v>47384</c:v>
                </c:pt>
                <c:pt idx="146">
                  <c:v>47385</c:v>
                </c:pt>
                <c:pt idx="147">
                  <c:v>47386</c:v>
                </c:pt>
                <c:pt idx="148">
                  <c:v>47387</c:v>
                </c:pt>
                <c:pt idx="149">
                  <c:v>47388</c:v>
                </c:pt>
                <c:pt idx="150">
                  <c:v>47389</c:v>
                </c:pt>
                <c:pt idx="151">
                  <c:v>47390</c:v>
                </c:pt>
                <c:pt idx="152">
                  <c:v>47391</c:v>
                </c:pt>
                <c:pt idx="153">
                  <c:v>47392</c:v>
                </c:pt>
                <c:pt idx="154">
                  <c:v>47393</c:v>
                </c:pt>
                <c:pt idx="155">
                  <c:v>47394</c:v>
                </c:pt>
                <c:pt idx="156">
                  <c:v>47395</c:v>
                </c:pt>
                <c:pt idx="157">
                  <c:v>47396</c:v>
                </c:pt>
                <c:pt idx="158">
                  <c:v>47397</c:v>
                </c:pt>
                <c:pt idx="159">
                  <c:v>47398</c:v>
                </c:pt>
                <c:pt idx="160">
                  <c:v>47399</c:v>
                </c:pt>
                <c:pt idx="161">
                  <c:v>47400</c:v>
                </c:pt>
                <c:pt idx="162">
                  <c:v>47401</c:v>
                </c:pt>
                <c:pt idx="163">
                  <c:v>47402</c:v>
                </c:pt>
              </c:numCache>
            </c:numRef>
          </c:xVal>
          <c:yVal>
            <c:numRef>
              <c:f>'2029'!$J$15:$J$178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5C-4D57-8B0C-38C8057D6BF3}"/>
            </c:ext>
          </c:extLst>
        </c:ser>
        <c:ser>
          <c:idx val="1"/>
          <c:order val="1"/>
          <c:tx>
            <c:v>RAW at Field Capacity</c:v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'2029'!$C$15:$C$178</c:f>
              <c:numCache>
                <c:formatCode>mm/dd/yy;@</c:formatCode>
                <c:ptCount val="164"/>
                <c:pt idx="0">
                  <c:v>47239</c:v>
                </c:pt>
                <c:pt idx="1">
                  <c:v>47240</c:v>
                </c:pt>
                <c:pt idx="2">
                  <c:v>47241</c:v>
                </c:pt>
                <c:pt idx="3">
                  <c:v>47242</c:v>
                </c:pt>
                <c:pt idx="4">
                  <c:v>47243</c:v>
                </c:pt>
                <c:pt idx="5">
                  <c:v>47244</c:v>
                </c:pt>
                <c:pt idx="6">
                  <c:v>47245</c:v>
                </c:pt>
                <c:pt idx="7">
                  <c:v>47246</c:v>
                </c:pt>
                <c:pt idx="8">
                  <c:v>47247</c:v>
                </c:pt>
                <c:pt idx="9">
                  <c:v>47248</c:v>
                </c:pt>
                <c:pt idx="10">
                  <c:v>47249</c:v>
                </c:pt>
                <c:pt idx="11">
                  <c:v>47250</c:v>
                </c:pt>
                <c:pt idx="12">
                  <c:v>47251</c:v>
                </c:pt>
                <c:pt idx="13">
                  <c:v>47252</c:v>
                </c:pt>
                <c:pt idx="14">
                  <c:v>47253</c:v>
                </c:pt>
                <c:pt idx="15">
                  <c:v>47254</c:v>
                </c:pt>
                <c:pt idx="16">
                  <c:v>47255</c:v>
                </c:pt>
                <c:pt idx="17">
                  <c:v>47256</c:v>
                </c:pt>
                <c:pt idx="18">
                  <c:v>47257</c:v>
                </c:pt>
                <c:pt idx="19">
                  <c:v>47258</c:v>
                </c:pt>
                <c:pt idx="20">
                  <c:v>47259</c:v>
                </c:pt>
                <c:pt idx="21">
                  <c:v>47260</c:v>
                </c:pt>
                <c:pt idx="22">
                  <c:v>47261</c:v>
                </c:pt>
                <c:pt idx="23">
                  <c:v>47262</c:v>
                </c:pt>
                <c:pt idx="24">
                  <c:v>47263</c:v>
                </c:pt>
                <c:pt idx="25">
                  <c:v>47264</c:v>
                </c:pt>
                <c:pt idx="26">
                  <c:v>47265</c:v>
                </c:pt>
                <c:pt idx="27">
                  <c:v>47266</c:v>
                </c:pt>
                <c:pt idx="28">
                  <c:v>47267</c:v>
                </c:pt>
                <c:pt idx="29">
                  <c:v>47268</c:v>
                </c:pt>
                <c:pt idx="30">
                  <c:v>47269</c:v>
                </c:pt>
                <c:pt idx="31">
                  <c:v>47270</c:v>
                </c:pt>
                <c:pt idx="32">
                  <c:v>47271</c:v>
                </c:pt>
                <c:pt idx="33">
                  <c:v>47272</c:v>
                </c:pt>
                <c:pt idx="34">
                  <c:v>47273</c:v>
                </c:pt>
                <c:pt idx="35">
                  <c:v>47274</c:v>
                </c:pt>
                <c:pt idx="36">
                  <c:v>47275</c:v>
                </c:pt>
                <c:pt idx="37">
                  <c:v>47276</c:v>
                </c:pt>
                <c:pt idx="38">
                  <c:v>47277</c:v>
                </c:pt>
                <c:pt idx="39">
                  <c:v>47278</c:v>
                </c:pt>
                <c:pt idx="40">
                  <c:v>47279</c:v>
                </c:pt>
                <c:pt idx="41">
                  <c:v>47280</c:v>
                </c:pt>
                <c:pt idx="42">
                  <c:v>47281</c:v>
                </c:pt>
                <c:pt idx="43">
                  <c:v>47282</c:v>
                </c:pt>
                <c:pt idx="44">
                  <c:v>47283</c:v>
                </c:pt>
                <c:pt idx="45">
                  <c:v>47284</c:v>
                </c:pt>
                <c:pt idx="46">
                  <c:v>47285</c:v>
                </c:pt>
                <c:pt idx="47">
                  <c:v>47286</c:v>
                </c:pt>
                <c:pt idx="48">
                  <c:v>47287</c:v>
                </c:pt>
                <c:pt idx="49">
                  <c:v>47288</c:v>
                </c:pt>
                <c:pt idx="50">
                  <c:v>47289</c:v>
                </c:pt>
                <c:pt idx="51">
                  <c:v>47290</c:v>
                </c:pt>
                <c:pt idx="52">
                  <c:v>47291</c:v>
                </c:pt>
                <c:pt idx="53">
                  <c:v>47292</c:v>
                </c:pt>
                <c:pt idx="54">
                  <c:v>47293</c:v>
                </c:pt>
                <c:pt idx="55">
                  <c:v>47294</c:v>
                </c:pt>
                <c:pt idx="56">
                  <c:v>47295</c:v>
                </c:pt>
                <c:pt idx="57">
                  <c:v>47296</c:v>
                </c:pt>
                <c:pt idx="58">
                  <c:v>47297</c:v>
                </c:pt>
                <c:pt idx="59">
                  <c:v>47298</c:v>
                </c:pt>
                <c:pt idx="60">
                  <c:v>47299</c:v>
                </c:pt>
                <c:pt idx="61">
                  <c:v>47300</c:v>
                </c:pt>
                <c:pt idx="62">
                  <c:v>47301</c:v>
                </c:pt>
                <c:pt idx="63">
                  <c:v>47302</c:v>
                </c:pt>
                <c:pt idx="64">
                  <c:v>47303</c:v>
                </c:pt>
                <c:pt idx="65">
                  <c:v>47304</c:v>
                </c:pt>
                <c:pt idx="66">
                  <c:v>47305</c:v>
                </c:pt>
                <c:pt idx="67">
                  <c:v>47306</c:v>
                </c:pt>
                <c:pt idx="68">
                  <c:v>47307</c:v>
                </c:pt>
                <c:pt idx="69">
                  <c:v>47308</c:v>
                </c:pt>
                <c:pt idx="70">
                  <c:v>47309</c:v>
                </c:pt>
                <c:pt idx="71">
                  <c:v>47310</c:v>
                </c:pt>
                <c:pt idx="72">
                  <c:v>47311</c:v>
                </c:pt>
                <c:pt idx="73">
                  <c:v>47312</c:v>
                </c:pt>
                <c:pt idx="74">
                  <c:v>47313</c:v>
                </c:pt>
                <c:pt idx="75">
                  <c:v>47314</c:v>
                </c:pt>
                <c:pt idx="76">
                  <c:v>47315</c:v>
                </c:pt>
                <c:pt idx="77">
                  <c:v>47316</c:v>
                </c:pt>
                <c:pt idx="78">
                  <c:v>47317</c:v>
                </c:pt>
                <c:pt idx="79">
                  <c:v>47318</c:v>
                </c:pt>
                <c:pt idx="80">
                  <c:v>47319</c:v>
                </c:pt>
                <c:pt idx="81">
                  <c:v>47320</c:v>
                </c:pt>
                <c:pt idx="82">
                  <c:v>47321</c:v>
                </c:pt>
                <c:pt idx="83">
                  <c:v>47322</c:v>
                </c:pt>
                <c:pt idx="84">
                  <c:v>47323</c:v>
                </c:pt>
                <c:pt idx="85">
                  <c:v>47324</c:v>
                </c:pt>
                <c:pt idx="86">
                  <c:v>47325</c:v>
                </c:pt>
                <c:pt idx="87">
                  <c:v>47326</c:v>
                </c:pt>
                <c:pt idx="88">
                  <c:v>47327</c:v>
                </c:pt>
                <c:pt idx="89">
                  <c:v>47328</c:v>
                </c:pt>
                <c:pt idx="90">
                  <c:v>47329</c:v>
                </c:pt>
                <c:pt idx="91">
                  <c:v>47330</c:v>
                </c:pt>
                <c:pt idx="92">
                  <c:v>47331</c:v>
                </c:pt>
                <c:pt idx="93">
                  <c:v>47332</c:v>
                </c:pt>
                <c:pt idx="94">
                  <c:v>47333</c:v>
                </c:pt>
                <c:pt idx="95">
                  <c:v>47334</c:v>
                </c:pt>
                <c:pt idx="96">
                  <c:v>47335</c:v>
                </c:pt>
                <c:pt idx="97">
                  <c:v>47336</c:v>
                </c:pt>
                <c:pt idx="98">
                  <c:v>47337</c:v>
                </c:pt>
                <c:pt idx="99">
                  <c:v>47338</c:v>
                </c:pt>
                <c:pt idx="100">
                  <c:v>47339</c:v>
                </c:pt>
                <c:pt idx="101">
                  <c:v>47340</c:v>
                </c:pt>
                <c:pt idx="102">
                  <c:v>47341</c:v>
                </c:pt>
                <c:pt idx="103">
                  <c:v>47342</c:v>
                </c:pt>
                <c:pt idx="104">
                  <c:v>47343</c:v>
                </c:pt>
                <c:pt idx="105">
                  <c:v>47344</c:v>
                </c:pt>
                <c:pt idx="106">
                  <c:v>47345</c:v>
                </c:pt>
                <c:pt idx="107">
                  <c:v>47346</c:v>
                </c:pt>
                <c:pt idx="108">
                  <c:v>47347</c:v>
                </c:pt>
                <c:pt idx="109">
                  <c:v>47348</c:v>
                </c:pt>
                <c:pt idx="110">
                  <c:v>47349</c:v>
                </c:pt>
                <c:pt idx="111">
                  <c:v>47350</c:v>
                </c:pt>
                <c:pt idx="112">
                  <c:v>47351</c:v>
                </c:pt>
                <c:pt idx="113">
                  <c:v>47352</c:v>
                </c:pt>
                <c:pt idx="114">
                  <c:v>47353</c:v>
                </c:pt>
                <c:pt idx="115">
                  <c:v>47354</c:v>
                </c:pt>
                <c:pt idx="116">
                  <c:v>47355</c:v>
                </c:pt>
                <c:pt idx="117">
                  <c:v>47356</c:v>
                </c:pt>
                <c:pt idx="118">
                  <c:v>47357</c:v>
                </c:pt>
                <c:pt idx="119">
                  <c:v>47358</c:v>
                </c:pt>
                <c:pt idx="120">
                  <c:v>47359</c:v>
                </c:pt>
                <c:pt idx="121">
                  <c:v>47360</c:v>
                </c:pt>
                <c:pt idx="122">
                  <c:v>47361</c:v>
                </c:pt>
                <c:pt idx="123">
                  <c:v>47362</c:v>
                </c:pt>
                <c:pt idx="124">
                  <c:v>47363</c:v>
                </c:pt>
                <c:pt idx="125">
                  <c:v>47364</c:v>
                </c:pt>
                <c:pt idx="126">
                  <c:v>47365</c:v>
                </c:pt>
                <c:pt idx="127">
                  <c:v>47366</c:v>
                </c:pt>
                <c:pt idx="128">
                  <c:v>47367</c:v>
                </c:pt>
                <c:pt idx="129">
                  <c:v>47368</c:v>
                </c:pt>
                <c:pt idx="130">
                  <c:v>47369</c:v>
                </c:pt>
                <c:pt idx="131">
                  <c:v>47370</c:v>
                </c:pt>
                <c:pt idx="132">
                  <c:v>47371</c:v>
                </c:pt>
                <c:pt idx="133">
                  <c:v>47372</c:v>
                </c:pt>
                <c:pt idx="134">
                  <c:v>47373</c:v>
                </c:pt>
                <c:pt idx="135">
                  <c:v>47374</c:v>
                </c:pt>
                <c:pt idx="136">
                  <c:v>47375</c:v>
                </c:pt>
                <c:pt idx="137">
                  <c:v>47376</c:v>
                </c:pt>
                <c:pt idx="138">
                  <c:v>47377</c:v>
                </c:pt>
                <c:pt idx="139">
                  <c:v>47378</c:v>
                </c:pt>
                <c:pt idx="140">
                  <c:v>47379</c:v>
                </c:pt>
                <c:pt idx="141">
                  <c:v>47380</c:v>
                </c:pt>
                <c:pt idx="142">
                  <c:v>47381</c:v>
                </c:pt>
                <c:pt idx="143">
                  <c:v>47382</c:v>
                </c:pt>
                <c:pt idx="144">
                  <c:v>47383</c:v>
                </c:pt>
                <c:pt idx="145">
                  <c:v>47384</c:v>
                </c:pt>
                <c:pt idx="146">
                  <c:v>47385</c:v>
                </c:pt>
                <c:pt idx="147">
                  <c:v>47386</c:v>
                </c:pt>
                <c:pt idx="148">
                  <c:v>47387</c:v>
                </c:pt>
                <c:pt idx="149">
                  <c:v>47388</c:v>
                </c:pt>
                <c:pt idx="150">
                  <c:v>47389</c:v>
                </c:pt>
                <c:pt idx="151">
                  <c:v>47390</c:v>
                </c:pt>
                <c:pt idx="152">
                  <c:v>47391</c:v>
                </c:pt>
                <c:pt idx="153">
                  <c:v>47392</c:v>
                </c:pt>
                <c:pt idx="154">
                  <c:v>47393</c:v>
                </c:pt>
                <c:pt idx="155">
                  <c:v>47394</c:v>
                </c:pt>
                <c:pt idx="156">
                  <c:v>47395</c:v>
                </c:pt>
                <c:pt idx="157">
                  <c:v>47396</c:v>
                </c:pt>
                <c:pt idx="158">
                  <c:v>47397</c:v>
                </c:pt>
                <c:pt idx="159">
                  <c:v>47398</c:v>
                </c:pt>
                <c:pt idx="160">
                  <c:v>47399</c:v>
                </c:pt>
                <c:pt idx="161">
                  <c:v>47400</c:v>
                </c:pt>
                <c:pt idx="162">
                  <c:v>47401</c:v>
                </c:pt>
                <c:pt idx="163">
                  <c:v>47402</c:v>
                </c:pt>
              </c:numCache>
            </c:numRef>
          </c:xVal>
          <c:yVal>
            <c:numRef>
              <c:f>'2029'!$AH$15:$AH$178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5C-4D57-8B0C-38C8057D6BF3}"/>
            </c:ext>
          </c:extLst>
        </c:ser>
        <c:ser>
          <c:idx val="2"/>
          <c:order val="2"/>
          <c:tx>
            <c:v>TAW at Wilting Point</c:v>
          </c:tx>
          <c:spPr>
            <a:ln>
              <a:solidFill>
                <a:srgbClr val="C05B08"/>
              </a:solidFill>
            </a:ln>
          </c:spPr>
          <c:marker>
            <c:symbol val="none"/>
          </c:marker>
          <c:xVal>
            <c:numRef>
              <c:f>'2029'!$C$15:$C$178</c:f>
              <c:numCache>
                <c:formatCode>mm/dd/yy;@</c:formatCode>
                <c:ptCount val="164"/>
                <c:pt idx="0">
                  <c:v>47239</c:v>
                </c:pt>
                <c:pt idx="1">
                  <c:v>47240</c:v>
                </c:pt>
                <c:pt idx="2">
                  <c:v>47241</c:v>
                </c:pt>
                <c:pt idx="3">
                  <c:v>47242</c:v>
                </c:pt>
                <c:pt idx="4">
                  <c:v>47243</c:v>
                </c:pt>
                <c:pt idx="5">
                  <c:v>47244</c:v>
                </c:pt>
                <c:pt idx="6">
                  <c:v>47245</c:v>
                </c:pt>
                <c:pt idx="7">
                  <c:v>47246</c:v>
                </c:pt>
                <c:pt idx="8">
                  <c:v>47247</c:v>
                </c:pt>
                <c:pt idx="9">
                  <c:v>47248</c:v>
                </c:pt>
                <c:pt idx="10">
                  <c:v>47249</c:v>
                </c:pt>
                <c:pt idx="11">
                  <c:v>47250</c:v>
                </c:pt>
                <c:pt idx="12">
                  <c:v>47251</c:v>
                </c:pt>
                <c:pt idx="13">
                  <c:v>47252</c:v>
                </c:pt>
                <c:pt idx="14">
                  <c:v>47253</c:v>
                </c:pt>
                <c:pt idx="15">
                  <c:v>47254</c:v>
                </c:pt>
                <c:pt idx="16">
                  <c:v>47255</c:v>
                </c:pt>
                <c:pt idx="17">
                  <c:v>47256</c:v>
                </c:pt>
                <c:pt idx="18">
                  <c:v>47257</c:v>
                </c:pt>
                <c:pt idx="19">
                  <c:v>47258</c:v>
                </c:pt>
                <c:pt idx="20">
                  <c:v>47259</c:v>
                </c:pt>
                <c:pt idx="21">
                  <c:v>47260</c:v>
                </c:pt>
                <c:pt idx="22">
                  <c:v>47261</c:v>
                </c:pt>
                <c:pt idx="23">
                  <c:v>47262</c:v>
                </c:pt>
                <c:pt idx="24">
                  <c:v>47263</c:v>
                </c:pt>
                <c:pt idx="25">
                  <c:v>47264</c:v>
                </c:pt>
                <c:pt idx="26">
                  <c:v>47265</c:v>
                </c:pt>
                <c:pt idx="27">
                  <c:v>47266</c:v>
                </c:pt>
                <c:pt idx="28">
                  <c:v>47267</c:v>
                </c:pt>
                <c:pt idx="29">
                  <c:v>47268</c:v>
                </c:pt>
                <c:pt idx="30">
                  <c:v>47269</c:v>
                </c:pt>
                <c:pt idx="31">
                  <c:v>47270</c:v>
                </c:pt>
                <c:pt idx="32">
                  <c:v>47271</c:v>
                </c:pt>
                <c:pt idx="33">
                  <c:v>47272</c:v>
                </c:pt>
                <c:pt idx="34">
                  <c:v>47273</c:v>
                </c:pt>
                <c:pt idx="35">
                  <c:v>47274</c:v>
                </c:pt>
                <c:pt idx="36">
                  <c:v>47275</c:v>
                </c:pt>
                <c:pt idx="37">
                  <c:v>47276</c:v>
                </c:pt>
                <c:pt idx="38">
                  <c:v>47277</c:v>
                </c:pt>
                <c:pt idx="39">
                  <c:v>47278</c:v>
                </c:pt>
                <c:pt idx="40">
                  <c:v>47279</c:v>
                </c:pt>
                <c:pt idx="41">
                  <c:v>47280</c:v>
                </c:pt>
                <c:pt idx="42">
                  <c:v>47281</c:v>
                </c:pt>
                <c:pt idx="43">
                  <c:v>47282</c:v>
                </c:pt>
                <c:pt idx="44">
                  <c:v>47283</c:v>
                </c:pt>
                <c:pt idx="45">
                  <c:v>47284</c:v>
                </c:pt>
                <c:pt idx="46">
                  <c:v>47285</c:v>
                </c:pt>
                <c:pt idx="47">
                  <c:v>47286</c:v>
                </c:pt>
                <c:pt idx="48">
                  <c:v>47287</c:v>
                </c:pt>
                <c:pt idx="49">
                  <c:v>47288</c:v>
                </c:pt>
                <c:pt idx="50">
                  <c:v>47289</c:v>
                </c:pt>
                <c:pt idx="51">
                  <c:v>47290</c:v>
                </c:pt>
                <c:pt idx="52">
                  <c:v>47291</c:v>
                </c:pt>
                <c:pt idx="53">
                  <c:v>47292</c:v>
                </c:pt>
                <c:pt idx="54">
                  <c:v>47293</c:v>
                </c:pt>
                <c:pt idx="55">
                  <c:v>47294</c:v>
                </c:pt>
                <c:pt idx="56">
                  <c:v>47295</c:v>
                </c:pt>
                <c:pt idx="57">
                  <c:v>47296</c:v>
                </c:pt>
                <c:pt idx="58">
                  <c:v>47297</c:v>
                </c:pt>
                <c:pt idx="59">
                  <c:v>47298</c:v>
                </c:pt>
                <c:pt idx="60">
                  <c:v>47299</c:v>
                </c:pt>
                <c:pt idx="61">
                  <c:v>47300</c:v>
                </c:pt>
                <c:pt idx="62">
                  <c:v>47301</c:v>
                </c:pt>
                <c:pt idx="63">
                  <c:v>47302</c:v>
                </c:pt>
                <c:pt idx="64">
                  <c:v>47303</c:v>
                </c:pt>
                <c:pt idx="65">
                  <c:v>47304</c:v>
                </c:pt>
                <c:pt idx="66">
                  <c:v>47305</c:v>
                </c:pt>
                <c:pt idx="67">
                  <c:v>47306</c:v>
                </c:pt>
                <c:pt idx="68">
                  <c:v>47307</c:v>
                </c:pt>
                <c:pt idx="69">
                  <c:v>47308</c:v>
                </c:pt>
                <c:pt idx="70">
                  <c:v>47309</c:v>
                </c:pt>
                <c:pt idx="71">
                  <c:v>47310</c:v>
                </c:pt>
                <c:pt idx="72">
                  <c:v>47311</c:v>
                </c:pt>
                <c:pt idx="73">
                  <c:v>47312</c:v>
                </c:pt>
                <c:pt idx="74">
                  <c:v>47313</c:v>
                </c:pt>
                <c:pt idx="75">
                  <c:v>47314</c:v>
                </c:pt>
                <c:pt idx="76">
                  <c:v>47315</c:v>
                </c:pt>
                <c:pt idx="77">
                  <c:v>47316</c:v>
                </c:pt>
                <c:pt idx="78">
                  <c:v>47317</c:v>
                </c:pt>
                <c:pt idx="79">
                  <c:v>47318</c:v>
                </c:pt>
                <c:pt idx="80">
                  <c:v>47319</c:v>
                </c:pt>
                <c:pt idx="81">
                  <c:v>47320</c:v>
                </c:pt>
                <c:pt idx="82">
                  <c:v>47321</c:v>
                </c:pt>
                <c:pt idx="83">
                  <c:v>47322</c:v>
                </c:pt>
                <c:pt idx="84">
                  <c:v>47323</c:v>
                </c:pt>
                <c:pt idx="85">
                  <c:v>47324</c:v>
                </c:pt>
                <c:pt idx="86">
                  <c:v>47325</c:v>
                </c:pt>
                <c:pt idx="87">
                  <c:v>47326</c:v>
                </c:pt>
                <c:pt idx="88">
                  <c:v>47327</c:v>
                </c:pt>
                <c:pt idx="89">
                  <c:v>47328</c:v>
                </c:pt>
                <c:pt idx="90">
                  <c:v>47329</c:v>
                </c:pt>
                <c:pt idx="91">
                  <c:v>47330</c:v>
                </c:pt>
                <c:pt idx="92">
                  <c:v>47331</c:v>
                </c:pt>
                <c:pt idx="93">
                  <c:v>47332</c:v>
                </c:pt>
                <c:pt idx="94">
                  <c:v>47333</c:v>
                </c:pt>
                <c:pt idx="95">
                  <c:v>47334</c:v>
                </c:pt>
                <c:pt idx="96">
                  <c:v>47335</c:v>
                </c:pt>
                <c:pt idx="97">
                  <c:v>47336</c:v>
                </c:pt>
                <c:pt idx="98">
                  <c:v>47337</c:v>
                </c:pt>
                <c:pt idx="99">
                  <c:v>47338</c:v>
                </c:pt>
                <c:pt idx="100">
                  <c:v>47339</c:v>
                </c:pt>
                <c:pt idx="101">
                  <c:v>47340</c:v>
                </c:pt>
                <c:pt idx="102">
                  <c:v>47341</c:v>
                </c:pt>
                <c:pt idx="103">
                  <c:v>47342</c:v>
                </c:pt>
                <c:pt idx="104">
                  <c:v>47343</c:v>
                </c:pt>
                <c:pt idx="105">
                  <c:v>47344</c:v>
                </c:pt>
                <c:pt idx="106">
                  <c:v>47345</c:v>
                </c:pt>
                <c:pt idx="107">
                  <c:v>47346</c:v>
                </c:pt>
                <c:pt idx="108">
                  <c:v>47347</c:v>
                </c:pt>
                <c:pt idx="109">
                  <c:v>47348</c:v>
                </c:pt>
                <c:pt idx="110">
                  <c:v>47349</c:v>
                </c:pt>
                <c:pt idx="111">
                  <c:v>47350</c:v>
                </c:pt>
                <c:pt idx="112">
                  <c:v>47351</c:v>
                </c:pt>
                <c:pt idx="113">
                  <c:v>47352</c:v>
                </c:pt>
                <c:pt idx="114">
                  <c:v>47353</c:v>
                </c:pt>
                <c:pt idx="115">
                  <c:v>47354</c:v>
                </c:pt>
                <c:pt idx="116">
                  <c:v>47355</c:v>
                </c:pt>
                <c:pt idx="117">
                  <c:v>47356</c:v>
                </c:pt>
                <c:pt idx="118">
                  <c:v>47357</c:v>
                </c:pt>
                <c:pt idx="119">
                  <c:v>47358</c:v>
                </c:pt>
                <c:pt idx="120">
                  <c:v>47359</c:v>
                </c:pt>
                <c:pt idx="121">
                  <c:v>47360</c:v>
                </c:pt>
                <c:pt idx="122">
                  <c:v>47361</c:v>
                </c:pt>
                <c:pt idx="123">
                  <c:v>47362</c:v>
                </c:pt>
                <c:pt idx="124">
                  <c:v>47363</c:v>
                </c:pt>
                <c:pt idx="125">
                  <c:v>47364</c:v>
                </c:pt>
                <c:pt idx="126">
                  <c:v>47365</c:v>
                </c:pt>
                <c:pt idx="127">
                  <c:v>47366</c:v>
                </c:pt>
                <c:pt idx="128">
                  <c:v>47367</c:v>
                </c:pt>
                <c:pt idx="129">
                  <c:v>47368</c:v>
                </c:pt>
                <c:pt idx="130">
                  <c:v>47369</c:v>
                </c:pt>
                <c:pt idx="131">
                  <c:v>47370</c:v>
                </c:pt>
                <c:pt idx="132">
                  <c:v>47371</c:v>
                </c:pt>
                <c:pt idx="133">
                  <c:v>47372</c:v>
                </c:pt>
                <c:pt idx="134">
                  <c:v>47373</c:v>
                </c:pt>
                <c:pt idx="135">
                  <c:v>47374</c:v>
                </c:pt>
                <c:pt idx="136">
                  <c:v>47375</c:v>
                </c:pt>
                <c:pt idx="137">
                  <c:v>47376</c:v>
                </c:pt>
                <c:pt idx="138">
                  <c:v>47377</c:v>
                </c:pt>
                <c:pt idx="139">
                  <c:v>47378</c:v>
                </c:pt>
                <c:pt idx="140">
                  <c:v>47379</c:v>
                </c:pt>
                <c:pt idx="141">
                  <c:v>47380</c:v>
                </c:pt>
                <c:pt idx="142">
                  <c:v>47381</c:v>
                </c:pt>
                <c:pt idx="143">
                  <c:v>47382</c:v>
                </c:pt>
                <c:pt idx="144">
                  <c:v>47383</c:v>
                </c:pt>
                <c:pt idx="145">
                  <c:v>47384</c:v>
                </c:pt>
                <c:pt idx="146">
                  <c:v>47385</c:v>
                </c:pt>
                <c:pt idx="147">
                  <c:v>47386</c:v>
                </c:pt>
                <c:pt idx="148">
                  <c:v>47387</c:v>
                </c:pt>
                <c:pt idx="149">
                  <c:v>47388</c:v>
                </c:pt>
                <c:pt idx="150">
                  <c:v>47389</c:v>
                </c:pt>
                <c:pt idx="151">
                  <c:v>47390</c:v>
                </c:pt>
                <c:pt idx="152">
                  <c:v>47391</c:v>
                </c:pt>
                <c:pt idx="153">
                  <c:v>47392</c:v>
                </c:pt>
                <c:pt idx="154">
                  <c:v>47393</c:v>
                </c:pt>
                <c:pt idx="155">
                  <c:v>47394</c:v>
                </c:pt>
                <c:pt idx="156">
                  <c:v>47395</c:v>
                </c:pt>
                <c:pt idx="157">
                  <c:v>47396</c:v>
                </c:pt>
                <c:pt idx="158">
                  <c:v>47397</c:v>
                </c:pt>
                <c:pt idx="159">
                  <c:v>47398</c:v>
                </c:pt>
                <c:pt idx="160">
                  <c:v>47399</c:v>
                </c:pt>
                <c:pt idx="161">
                  <c:v>47400</c:v>
                </c:pt>
                <c:pt idx="162">
                  <c:v>47401</c:v>
                </c:pt>
                <c:pt idx="163">
                  <c:v>47402</c:v>
                </c:pt>
              </c:numCache>
            </c:numRef>
          </c:xVal>
          <c:yVal>
            <c:numRef>
              <c:f>'2029'!$AJ$15:$AJ$178</c:f>
              <c:numCache>
                <c:formatCode>0.00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5C-4D57-8B0C-38C8057D6BF3}"/>
            </c:ext>
          </c:extLst>
        </c:ser>
        <c:ser>
          <c:idx val="3"/>
          <c:order val="4"/>
          <c:tx>
            <c:v>Min. MAD</c:v>
          </c:tx>
          <c:spPr>
            <a:ln>
              <a:solidFill>
                <a:srgbClr val="0070C5"/>
              </a:solidFill>
            </a:ln>
          </c:spPr>
          <c:marker>
            <c:symbol val="none"/>
          </c:marker>
          <c:xVal>
            <c:numRef>
              <c:f>'2029'!$C$15:$C$178</c:f>
              <c:numCache>
                <c:formatCode>mm/dd/yy;@</c:formatCode>
                <c:ptCount val="164"/>
                <c:pt idx="0">
                  <c:v>47239</c:v>
                </c:pt>
                <c:pt idx="1">
                  <c:v>47240</c:v>
                </c:pt>
                <c:pt idx="2">
                  <c:v>47241</c:v>
                </c:pt>
                <c:pt idx="3">
                  <c:v>47242</c:v>
                </c:pt>
                <c:pt idx="4">
                  <c:v>47243</c:v>
                </c:pt>
                <c:pt idx="5">
                  <c:v>47244</c:v>
                </c:pt>
                <c:pt idx="6">
                  <c:v>47245</c:v>
                </c:pt>
                <c:pt idx="7">
                  <c:v>47246</c:v>
                </c:pt>
                <c:pt idx="8">
                  <c:v>47247</c:v>
                </c:pt>
                <c:pt idx="9">
                  <c:v>47248</c:v>
                </c:pt>
                <c:pt idx="10">
                  <c:v>47249</c:v>
                </c:pt>
                <c:pt idx="11">
                  <c:v>47250</c:v>
                </c:pt>
                <c:pt idx="12">
                  <c:v>47251</c:v>
                </c:pt>
                <c:pt idx="13">
                  <c:v>47252</c:v>
                </c:pt>
                <c:pt idx="14">
                  <c:v>47253</c:v>
                </c:pt>
                <c:pt idx="15">
                  <c:v>47254</c:v>
                </c:pt>
                <c:pt idx="16">
                  <c:v>47255</c:v>
                </c:pt>
                <c:pt idx="17">
                  <c:v>47256</c:v>
                </c:pt>
                <c:pt idx="18">
                  <c:v>47257</c:v>
                </c:pt>
                <c:pt idx="19">
                  <c:v>47258</c:v>
                </c:pt>
                <c:pt idx="20">
                  <c:v>47259</c:v>
                </c:pt>
                <c:pt idx="21">
                  <c:v>47260</c:v>
                </c:pt>
                <c:pt idx="22">
                  <c:v>47261</c:v>
                </c:pt>
                <c:pt idx="23">
                  <c:v>47262</c:v>
                </c:pt>
                <c:pt idx="24">
                  <c:v>47263</c:v>
                </c:pt>
                <c:pt idx="25">
                  <c:v>47264</c:v>
                </c:pt>
                <c:pt idx="26">
                  <c:v>47265</c:v>
                </c:pt>
                <c:pt idx="27">
                  <c:v>47266</c:v>
                </c:pt>
                <c:pt idx="28">
                  <c:v>47267</c:v>
                </c:pt>
                <c:pt idx="29">
                  <c:v>47268</c:v>
                </c:pt>
                <c:pt idx="30">
                  <c:v>47269</c:v>
                </c:pt>
                <c:pt idx="31">
                  <c:v>47270</c:v>
                </c:pt>
                <c:pt idx="32">
                  <c:v>47271</c:v>
                </c:pt>
                <c:pt idx="33">
                  <c:v>47272</c:v>
                </c:pt>
                <c:pt idx="34">
                  <c:v>47273</c:v>
                </c:pt>
                <c:pt idx="35">
                  <c:v>47274</c:v>
                </c:pt>
                <c:pt idx="36">
                  <c:v>47275</c:v>
                </c:pt>
                <c:pt idx="37">
                  <c:v>47276</c:v>
                </c:pt>
                <c:pt idx="38">
                  <c:v>47277</c:v>
                </c:pt>
                <c:pt idx="39">
                  <c:v>47278</c:v>
                </c:pt>
                <c:pt idx="40">
                  <c:v>47279</c:v>
                </c:pt>
                <c:pt idx="41">
                  <c:v>47280</c:v>
                </c:pt>
                <c:pt idx="42">
                  <c:v>47281</c:v>
                </c:pt>
                <c:pt idx="43">
                  <c:v>47282</c:v>
                </c:pt>
                <c:pt idx="44">
                  <c:v>47283</c:v>
                </c:pt>
                <c:pt idx="45">
                  <c:v>47284</c:v>
                </c:pt>
                <c:pt idx="46">
                  <c:v>47285</c:v>
                </c:pt>
                <c:pt idx="47">
                  <c:v>47286</c:v>
                </c:pt>
                <c:pt idx="48">
                  <c:v>47287</c:v>
                </c:pt>
                <c:pt idx="49">
                  <c:v>47288</c:v>
                </c:pt>
                <c:pt idx="50">
                  <c:v>47289</c:v>
                </c:pt>
                <c:pt idx="51">
                  <c:v>47290</c:v>
                </c:pt>
                <c:pt idx="52">
                  <c:v>47291</c:v>
                </c:pt>
                <c:pt idx="53">
                  <c:v>47292</c:v>
                </c:pt>
                <c:pt idx="54">
                  <c:v>47293</c:v>
                </c:pt>
                <c:pt idx="55">
                  <c:v>47294</c:v>
                </c:pt>
                <c:pt idx="56">
                  <c:v>47295</c:v>
                </c:pt>
                <c:pt idx="57">
                  <c:v>47296</c:v>
                </c:pt>
                <c:pt idx="58">
                  <c:v>47297</c:v>
                </c:pt>
                <c:pt idx="59">
                  <c:v>47298</c:v>
                </c:pt>
                <c:pt idx="60">
                  <c:v>47299</c:v>
                </c:pt>
                <c:pt idx="61">
                  <c:v>47300</c:v>
                </c:pt>
                <c:pt idx="62">
                  <c:v>47301</c:v>
                </c:pt>
                <c:pt idx="63">
                  <c:v>47302</c:v>
                </c:pt>
                <c:pt idx="64">
                  <c:v>47303</c:v>
                </c:pt>
                <c:pt idx="65">
                  <c:v>47304</c:v>
                </c:pt>
                <c:pt idx="66">
                  <c:v>47305</c:v>
                </c:pt>
                <c:pt idx="67">
                  <c:v>47306</c:v>
                </c:pt>
                <c:pt idx="68">
                  <c:v>47307</c:v>
                </c:pt>
                <c:pt idx="69">
                  <c:v>47308</c:v>
                </c:pt>
                <c:pt idx="70">
                  <c:v>47309</c:v>
                </c:pt>
                <c:pt idx="71">
                  <c:v>47310</c:v>
                </c:pt>
                <c:pt idx="72">
                  <c:v>47311</c:v>
                </c:pt>
                <c:pt idx="73">
                  <c:v>47312</c:v>
                </c:pt>
                <c:pt idx="74">
                  <c:v>47313</c:v>
                </c:pt>
                <c:pt idx="75">
                  <c:v>47314</c:v>
                </c:pt>
                <c:pt idx="76">
                  <c:v>47315</c:v>
                </c:pt>
                <c:pt idx="77">
                  <c:v>47316</c:v>
                </c:pt>
                <c:pt idx="78">
                  <c:v>47317</c:v>
                </c:pt>
                <c:pt idx="79">
                  <c:v>47318</c:v>
                </c:pt>
                <c:pt idx="80">
                  <c:v>47319</c:v>
                </c:pt>
                <c:pt idx="81">
                  <c:v>47320</c:v>
                </c:pt>
                <c:pt idx="82">
                  <c:v>47321</c:v>
                </c:pt>
                <c:pt idx="83">
                  <c:v>47322</c:v>
                </c:pt>
                <c:pt idx="84">
                  <c:v>47323</c:v>
                </c:pt>
                <c:pt idx="85">
                  <c:v>47324</c:v>
                </c:pt>
                <c:pt idx="86">
                  <c:v>47325</c:v>
                </c:pt>
                <c:pt idx="87">
                  <c:v>47326</c:v>
                </c:pt>
                <c:pt idx="88">
                  <c:v>47327</c:v>
                </c:pt>
                <c:pt idx="89">
                  <c:v>47328</c:v>
                </c:pt>
                <c:pt idx="90">
                  <c:v>47329</c:v>
                </c:pt>
                <c:pt idx="91">
                  <c:v>47330</c:v>
                </c:pt>
                <c:pt idx="92">
                  <c:v>47331</c:v>
                </c:pt>
                <c:pt idx="93">
                  <c:v>47332</c:v>
                </c:pt>
                <c:pt idx="94">
                  <c:v>47333</c:v>
                </c:pt>
                <c:pt idx="95">
                  <c:v>47334</c:v>
                </c:pt>
                <c:pt idx="96">
                  <c:v>47335</c:v>
                </c:pt>
                <c:pt idx="97">
                  <c:v>47336</c:v>
                </c:pt>
                <c:pt idx="98">
                  <c:v>47337</c:v>
                </c:pt>
                <c:pt idx="99">
                  <c:v>47338</c:v>
                </c:pt>
                <c:pt idx="100">
                  <c:v>47339</c:v>
                </c:pt>
                <c:pt idx="101">
                  <c:v>47340</c:v>
                </c:pt>
                <c:pt idx="102">
                  <c:v>47341</c:v>
                </c:pt>
                <c:pt idx="103">
                  <c:v>47342</c:v>
                </c:pt>
                <c:pt idx="104">
                  <c:v>47343</c:v>
                </c:pt>
                <c:pt idx="105">
                  <c:v>47344</c:v>
                </c:pt>
                <c:pt idx="106">
                  <c:v>47345</c:v>
                </c:pt>
                <c:pt idx="107">
                  <c:v>47346</c:v>
                </c:pt>
                <c:pt idx="108">
                  <c:v>47347</c:v>
                </c:pt>
                <c:pt idx="109">
                  <c:v>47348</c:v>
                </c:pt>
                <c:pt idx="110">
                  <c:v>47349</c:v>
                </c:pt>
                <c:pt idx="111">
                  <c:v>47350</c:v>
                </c:pt>
                <c:pt idx="112">
                  <c:v>47351</c:v>
                </c:pt>
                <c:pt idx="113">
                  <c:v>47352</c:v>
                </c:pt>
                <c:pt idx="114">
                  <c:v>47353</c:v>
                </c:pt>
                <c:pt idx="115">
                  <c:v>47354</c:v>
                </c:pt>
                <c:pt idx="116">
                  <c:v>47355</c:v>
                </c:pt>
                <c:pt idx="117">
                  <c:v>47356</c:v>
                </c:pt>
                <c:pt idx="118">
                  <c:v>47357</c:v>
                </c:pt>
                <c:pt idx="119">
                  <c:v>47358</c:v>
                </c:pt>
                <c:pt idx="120">
                  <c:v>47359</c:v>
                </c:pt>
                <c:pt idx="121">
                  <c:v>47360</c:v>
                </c:pt>
                <c:pt idx="122">
                  <c:v>47361</c:v>
                </c:pt>
                <c:pt idx="123">
                  <c:v>47362</c:v>
                </c:pt>
                <c:pt idx="124">
                  <c:v>47363</c:v>
                </c:pt>
                <c:pt idx="125">
                  <c:v>47364</c:v>
                </c:pt>
                <c:pt idx="126">
                  <c:v>47365</c:v>
                </c:pt>
                <c:pt idx="127">
                  <c:v>47366</c:v>
                </c:pt>
                <c:pt idx="128">
                  <c:v>47367</c:v>
                </c:pt>
                <c:pt idx="129">
                  <c:v>47368</c:v>
                </c:pt>
                <c:pt idx="130">
                  <c:v>47369</c:v>
                </c:pt>
                <c:pt idx="131">
                  <c:v>47370</c:v>
                </c:pt>
                <c:pt idx="132">
                  <c:v>47371</c:v>
                </c:pt>
                <c:pt idx="133">
                  <c:v>47372</c:v>
                </c:pt>
                <c:pt idx="134">
                  <c:v>47373</c:v>
                </c:pt>
                <c:pt idx="135">
                  <c:v>47374</c:v>
                </c:pt>
                <c:pt idx="136">
                  <c:v>47375</c:v>
                </c:pt>
                <c:pt idx="137">
                  <c:v>47376</c:v>
                </c:pt>
                <c:pt idx="138">
                  <c:v>47377</c:v>
                </c:pt>
                <c:pt idx="139">
                  <c:v>47378</c:v>
                </c:pt>
                <c:pt idx="140">
                  <c:v>47379</c:v>
                </c:pt>
                <c:pt idx="141">
                  <c:v>47380</c:v>
                </c:pt>
                <c:pt idx="142">
                  <c:v>47381</c:v>
                </c:pt>
                <c:pt idx="143">
                  <c:v>47382</c:v>
                </c:pt>
                <c:pt idx="144">
                  <c:v>47383</c:v>
                </c:pt>
                <c:pt idx="145">
                  <c:v>47384</c:v>
                </c:pt>
                <c:pt idx="146">
                  <c:v>47385</c:v>
                </c:pt>
                <c:pt idx="147">
                  <c:v>47386</c:v>
                </c:pt>
                <c:pt idx="148">
                  <c:v>47387</c:v>
                </c:pt>
                <c:pt idx="149">
                  <c:v>47388</c:v>
                </c:pt>
                <c:pt idx="150">
                  <c:v>47389</c:v>
                </c:pt>
                <c:pt idx="151">
                  <c:v>47390</c:v>
                </c:pt>
                <c:pt idx="152">
                  <c:v>47391</c:v>
                </c:pt>
                <c:pt idx="153">
                  <c:v>47392</c:v>
                </c:pt>
                <c:pt idx="154">
                  <c:v>47393</c:v>
                </c:pt>
                <c:pt idx="155">
                  <c:v>47394</c:v>
                </c:pt>
                <c:pt idx="156">
                  <c:v>47395</c:v>
                </c:pt>
                <c:pt idx="157">
                  <c:v>47396</c:v>
                </c:pt>
                <c:pt idx="158">
                  <c:v>47397</c:v>
                </c:pt>
                <c:pt idx="159">
                  <c:v>47398</c:v>
                </c:pt>
                <c:pt idx="160">
                  <c:v>47399</c:v>
                </c:pt>
                <c:pt idx="161">
                  <c:v>47400</c:v>
                </c:pt>
                <c:pt idx="162">
                  <c:v>47401</c:v>
                </c:pt>
                <c:pt idx="163">
                  <c:v>47402</c:v>
                </c:pt>
              </c:numCache>
            </c:numRef>
          </c:xVal>
          <c:yVal>
            <c:numRef>
              <c:f>'2029'!$AI$15:$AI$178</c:f>
              <c:numCache>
                <c:formatCode>General</c:formatCode>
                <c:ptCount val="1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35C-4D57-8B0C-38C8057D6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86928"/>
        <c:axId val="221914432"/>
      </c:scatterChart>
      <c:scatterChart>
        <c:scatterStyle val="smoothMarker"/>
        <c:varyColors val="0"/>
        <c:ser>
          <c:idx val="4"/>
          <c:order val="3"/>
          <c:tx>
            <c:v>Cumulative Irrigation Deep Percolation</c:v>
          </c:tx>
          <c:spPr>
            <a:ln w="19050"/>
          </c:spPr>
          <c:marker>
            <c:symbol val="none"/>
          </c:marker>
          <c:xVal>
            <c:numRef>
              <c:f>'2029'!$C$15:$C$178</c:f>
              <c:numCache>
                <c:formatCode>mm/dd/yy;@</c:formatCode>
                <c:ptCount val="164"/>
                <c:pt idx="0">
                  <c:v>47239</c:v>
                </c:pt>
                <c:pt idx="1">
                  <c:v>47240</c:v>
                </c:pt>
                <c:pt idx="2">
                  <c:v>47241</c:v>
                </c:pt>
                <c:pt idx="3">
                  <c:v>47242</c:v>
                </c:pt>
                <c:pt idx="4">
                  <c:v>47243</c:v>
                </c:pt>
                <c:pt idx="5">
                  <c:v>47244</c:v>
                </c:pt>
                <c:pt idx="6">
                  <c:v>47245</c:v>
                </c:pt>
                <c:pt idx="7">
                  <c:v>47246</c:v>
                </c:pt>
                <c:pt idx="8">
                  <c:v>47247</c:v>
                </c:pt>
                <c:pt idx="9">
                  <c:v>47248</c:v>
                </c:pt>
                <c:pt idx="10">
                  <c:v>47249</c:v>
                </c:pt>
                <c:pt idx="11">
                  <c:v>47250</c:v>
                </c:pt>
                <c:pt idx="12">
                  <c:v>47251</c:v>
                </c:pt>
                <c:pt idx="13">
                  <c:v>47252</c:v>
                </c:pt>
                <c:pt idx="14">
                  <c:v>47253</c:v>
                </c:pt>
                <c:pt idx="15">
                  <c:v>47254</c:v>
                </c:pt>
                <c:pt idx="16">
                  <c:v>47255</c:v>
                </c:pt>
                <c:pt idx="17">
                  <c:v>47256</c:v>
                </c:pt>
                <c:pt idx="18">
                  <c:v>47257</c:v>
                </c:pt>
                <c:pt idx="19">
                  <c:v>47258</c:v>
                </c:pt>
                <c:pt idx="20">
                  <c:v>47259</c:v>
                </c:pt>
                <c:pt idx="21">
                  <c:v>47260</c:v>
                </c:pt>
                <c:pt idx="22">
                  <c:v>47261</c:v>
                </c:pt>
                <c:pt idx="23">
                  <c:v>47262</c:v>
                </c:pt>
                <c:pt idx="24">
                  <c:v>47263</c:v>
                </c:pt>
                <c:pt idx="25">
                  <c:v>47264</c:v>
                </c:pt>
                <c:pt idx="26">
                  <c:v>47265</c:v>
                </c:pt>
                <c:pt idx="27">
                  <c:v>47266</c:v>
                </c:pt>
                <c:pt idx="28">
                  <c:v>47267</c:v>
                </c:pt>
                <c:pt idx="29">
                  <c:v>47268</c:v>
                </c:pt>
                <c:pt idx="30">
                  <c:v>47269</c:v>
                </c:pt>
                <c:pt idx="31">
                  <c:v>47270</c:v>
                </c:pt>
                <c:pt idx="32">
                  <c:v>47271</c:v>
                </c:pt>
                <c:pt idx="33">
                  <c:v>47272</c:v>
                </c:pt>
                <c:pt idx="34">
                  <c:v>47273</c:v>
                </c:pt>
                <c:pt idx="35">
                  <c:v>47274</c:v>
                </c:pt>
                <c:pt idx="36">
                  <c:v>47275</c:v>
                </c:pt>
                <c:pt idx="37">
                  <c:v>47276</c:v>
                </c:pt>
                <c:pt idx="38">
                  <c:v>47277</c:v>
                </c:pt>
                <c:pt idx="39">
                  <c:v>47278</c:v>
                </c:pt>
                <c:pt idx="40">
                  <c:v>47279</c:v>
                </c:pt>
                <c:pt idx="41">
                  <c:v>47280</c:v>
                </c:pt>
                <c:pt idx="42">
                  <c:v>47281</c:v>
                </c:pt>
                <c:pt idx="43">
                  <c:v>47282</c:v>
                </c:pt>
                <c:pt idx="44">
                  <c:v>47283</c:v>
                </c:pt>
                <c:pt idx="45">
                  <c:v>47284</c:v>
                </c:pt>
                <c:pt idx="46">
                  <c:v>47285</c:v>
                </c:pt>
                <c:pt idx="47">
                  <c:v>47286</c:v>
                </c:pt>
                <c:pt idx="48">
                  <c:v>47287</c:v>
                </c:pt>
                <c:pt idx="49">
                  <c:v>47288</c:v>
                </c:pt>
                <c:pt idx="50">
                  <c:v>47289</c:v>
                </c:pt>
                <c:pt idx="51">
                  <c:v>47290</c:v>
                </c:pt>
                <c:pt idx="52">
                  <c:v>47291</c:v>
                </c:pt>
                <c:pt idx="53">
                  <c:v>47292</c:v>
                </c:pt>
                <c:pt idx="54">
                  <c:v>47293</c:v>
                </c:pt>
                <c:pt idx="55">
                  <c:v>47294</c:v>
                </c:pt>
                <c:pt idx="56">
                  <c:v>47295</c:v>
                </c:pt>
                <c:pt idx="57">
                  <c:v>47296</c:v>
                </c:pt>
                <c:pt idx="58">
                  <c:v>47297</c:v>
                </c:pt>
                <c:pt idx="59">
                  <c:v>47298</c:v>
                </c:pt>
                <c:pt idx="60">
                  <c:v>47299</c:v>
                </c:pt>
                <c:pt idx="61">
                  <c:v>47300</c:v>
                </c:pt>
                <c:pt idx="62">
                  <c:v>47301</c:v>
                </c:pt>
                <c:pt idx="63">
                  <c:v>47302</c:v>
                </c:pt>
                <c:pt idx="64">
                  <c:v>47303</c:v>
                </c:pt>
                <c:pt idx="65">
                  <c:v>47304</c:v>
                </c:pt>
                <c:pt idx="66">
                  <c:v>47305</c:v>
                </c:pt>
                <c:pt idx="67">
                  <c:v>47306</c:v>
                </c:pt>
                <c:pt idx="68">
                  <c:v>47307</c:v>
                </c:pt>
                <c:pt idx="69">
                  <c:v>47308</c:v>
                </c:pt>
                <c:pt idx="70">
                  <c:v>47309</c:v>
                </c:pt>
                <c:pt idx="71">
                  <c:v>47310</c:v>
                </c:pt>
                <c:pt idx="72">
                  <c:v>47311</c:v>
                </c:pt>
                <c:pt idx="73">
                  <c:v>47312</c:v>
                </c:pt>
                <c:pt idx="74">
                  <c:v>47313</c:v>
                </c:pt>
                <c:pt idx="75">
                  <c:v>47314</c:v>
                </c:pt>
                <c:pt idx="76">
                  <c:v>47315</c:v>
                </c:pt>
                <c:pt idx="77">
                  <c:v>47316</c:v>
                </c:pt>
                <c:pt idx="78">
                  <c:v>47317</c:v>
                </c:pt>
                <c:pt idx="79">
                  <c:v>47318</c:v>
                </c:pt>
                <c:pt idx="80">
                  <c:v>47319</c:v>
                </c:pt>
                <c:pt idx="81">
                  <c:v>47320</c:v>
                </c:pt>
                <c:pt idx="82">
                  <c:v>47321</c:v>
                </c:pt>
                <c:pt idx="83">
                  <c:v>47322</c:v>
                </c:pt>
                <c:pt idx="84">
                  <c:v>47323</c:v>
                </c:pt>
                <c:pt idx="85">
                  <c:v>47324</c:v>
                </c:pt>
                <c:pt idx="86">
                  <c:v>47325</c:v>
                </c:pt>
                <c:pt idx="87">
                  <c:v>47326</c:v>
                </c:pt>
                <c:pt idx="88">
                  <c:v>47327</c:v>
                </c:pt>
                <c:pt idx="89">
                  <c:v>47328</c:v>
                </c:pt>
                <c:pt idx="90">
                  <c:v>47329</c:v>
                </c:pt>
                <c:pt idx="91">
                  <c:v>47330</c:v>
                </c:pt>
                <c:pt idx="92">
                  <c:v>47331</c:v>
                </c:pt>
                <c:pt idx="93">
                  <c:v>47332</c:v>
                </c:pt>
                <c:pt idx="94">
                  <c:v>47333</c:v>
                </c:pt>
                <c:pt idx="95">
                  <c:v>47334</c:v>
                </c:pt>
                <c:pt idx="96">
                  <c:v>47335</c:v>
                </c:pt>
                <c:pt idx="97">
                  <c:v>47336</c:v>
                </c:pt>
                <c:pt idx="98">
                  <c:v>47337</c:v>
                </c:pt>
                <c:pt idx="99">
                  <c:v>47338</c:v>
                </c:pt>
                <c:pt idx="100">
                  <c:v>47339</c:v>
                </c:pt>
                <c:pt idx="101">
                  <c:v>47340</c:v>
                </c:pt>
                <c:pt idx="102">
                  <c:v>47341</c:v>
                </c:pt>
                <c:pt idx="103">
                  <c:v>47342</c:v>
                </c:pt>
                <c:pt idx="104">
                  <c:v>47343</c:v>
                </c:pt>
                <c:pt idx="105">
                  <c:v>47344</c:v>
                </c:pt>
                <c:pt idx="106">
                  <c:v>47345</c:v>
                </c:pt>
                <c:pt idx="107">
                  <c:v>47346</c:v>
                </c:pt>
                <c:pt idx="108">
                  <c:v>47347</c:v>
                </c:pt>
                <c:pt idx="109">
                  <c:v>47348</c:v>
                </c:pt>
                <c:pt idx="110">
                  <c:v>47349</c:v>
                </c:pt>
                <c:pt idx="111">
                  <c:v>47350</c:v>
                </c:pt>
                <c:pt idx="112">
                  <c:v>47351</c:v>
                </c:pt>
                <c:pt idx="113">
                  <c:v>47352</c:v>
                </c:pt>
                <c:pt idx="114">
                  <c:v>47353</c:v>
                </c:pt>
                <c:pt idx="115">
                  <c:v>47354</c:v>
                </c:pt>
                <c:pt idx="116">
                  <c:v>47355</c:v>
                </c:pt>
                <c:pt idx="117">
                  <c:v>47356</c:v>
                </c:pt>
                <c:pt idx="118">
                  <c:v>47357</c:v>
                </c:pt>
                <c:pt idx="119">
                  <c:v>47358</c:v>
                </c:pt>
                <c:pt idx="120">
                  <c:v>47359</c:v>
                </c:pt>
                <c:pt idx="121">
                  <c:v>47360</c:v>
                </c:pt>
                <c:pt idx="122">
                  <c:v>47361</c:v>
                </c:pt>
                <c:pt idx="123">
                  <c:v>47362</c:v>
                </c:pt>
                <c:pt idx="124">
                  <c:v>47363</c:v>
                </c:pt>
                <c:pt idx="125">
                  <c:v>47364</c:v>
                </c:pt>
                <c:pt idx="126">
                  <c:v>47365</c:v>
                </c:pt>
                <c:pt idx="127">
                  <c:v>47366</c:v>
                </c:pt>
                <c:pt idx="128">
                  <c:v>47367</c:v>
                </c:pt>
                <c:pt idx="129">
                  <c:v>47368</c:v>
                </c:pt>
                <c:pt idx="130">
                  <c:v>47369</c:v>
                </c:pt>
                <c:pt idx="131">
                  <c:v>47370</c:v>
                </c:pt>
                <c:pt idx="132">
                  <c:v>47371</c:v>
                </c:pt>
                <c:pt idx="133">
                  <c:v>47372</c:v>
                </c:pt>
                <c:pt idx="134">
                  <c:v>47373</c:v>
                </c:pt>
                <c:pt idx="135">
                  <c:v>47374</c:v>
                </c:pt>
                <c:pt idx="136">
                  <c:v>47375</c:v>
                </c:pt>
                <c:pt idx="137">
                  <c:v>47376</c:v>
                </c:pt>
                <c:pt idx="138">
                  <c:v>47377</c:v>
                </c:pt>
                <c:pt idx="139">
                  <c:v>47378</c:v>
                </c:pt>
                <c:pt idx="140">
                  <c:v>47379</c:v>
                </c:pt>
                <c:pt idx="141">
                  <c:v>47380</c:v>
                </c:pt>
                <c:pt idx="142">
                  <c:v>47381</c:v>
                </c:pt>
                <c:pt idx="143">
                  <c:v>47382</c:v>
                </c:pt>
                <c:pt idx="144">
                  <c:v>47383</c:v>
                </c:pt>
                <c:pt idx="145">
                  <c:v>47384</c:v>
                </c:pt>
                <c:pt idx="146">
                  <c:v>47385</c:v>
                </c:pt>
                <c:pt idx="147">
                  <c:v>47386</c:v>
                </c:pt>
                <c:pt idx="148">
                  <c:v>47387</c:v>
                </c:pt>
                <c:pt idx="149">
                  <c:v>47388</c:v>
                </c:pt>
                <c:pt idx="150">
                  <c:v>47389</c:v>
                </c:pt>
                <c:pt idx="151">
                  <c:v>47390</c:v>
                </c:pt>
                <c:pt idx="152">
                  <c:v>47391</c:v>
                </c:pt>
                <c:pt idx="153">
                  <c:v>47392</c:v>
                </c:pt>
                <c:pt idx="154">
                  <c:v>47393</c:v>
                </c:pt>
                <c:pt idx="155">
                  <c:v>47394</c:v>
                </c:pt>
                <c:pt idx="156">
                  <c:v>47395</c:v>
                </c:pt>
                <c:pt idx="157">
                  <c:v>47396</c:v>
                </c:pt>
                <c:pt idx="158">
                  <c:v>47397</c:v>
                </c:pt>
                <c:pt idx="159">
                  <c:v>47398</c:v>
                </c:pt>
                <c:pt idx="160">
                  <c:v>47399</c:v>
                </c:pt>
                <c:pt idx="161">
                  <c:v>47400</c:v>
                </c:pt>
                <c:pt idx="162">
                  <c:v>47401</c:v>
                </c:pt>
                <c:pt idx="163">
                  <c:v>47402</c:v>
                </c:pt>
              </c:numCache>
            </c:numRef>
          </c:xVal>
          <c:yVal>
            <c:numRef>
              <c:f>'2029'!$AG$15:$AG$178</c:f>
              <c:numCache>
                <c:formatCode>General</c:formatCode>
                <c:ptCount val="1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35C-4D57-8B0C-38C8057D6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33744"/>
        <c:axId val="710439648"/>
      </c:scatterChart>
      <c:valAx>
        <c:axId val="22238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14432"/>
        <c:crossesAt val="0"/>
        <c:crossBetween val="midCat"/>
      </c:valAx>
      <c:valAx>
        <c:axId val="2219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/>
                  <a:t>Readily Available Water (in/Day)</a:t>
                </a:r>
              </a:p>
            </c:rich>
          </c:tx>
          <c:layout>
            <c:manualLayout>
              <c:xMode val="edge"/>
              <c:yMode val="edge"/>
              <c:x val="2.6929982046678635E-2"/>
              <c:y val="0.19714964370546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386928"/>
        <c:crosses val="autoZero"/>
        <c:crossBetween val="midCat"/>
      </c:valAx>
      <c:valAx>
        <c:axId val="710439648"/>
        <c:scaling>
          <c:orientation val="minMax"/>
          <c:max val="1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Cumulative Irrigation Deep Percolation (inches)</a:t>
                </a:r>
              </a:p>
            </c:rich>
          </c:tx>
          <c:overlay val="0"/>
        </c:title>
        <c:numFmt formatCode="#,##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>
              <a:defRPr sz="800"/>
            </a:pPr>
            <a:endParaRPr lang="en-US"/>
          </a:p>
        </c:txPr>
        <c:crossAx val="710433744"/>
        <c:crosses val="max"/>
        <c:crossBetween val="midCat"/>
        <c:majorUnit val="1"/>
        <c:minorUnit val="0.25"/>
      </c:valAx>
      <c:valAx>
        <c:axId val="710433744"/>
        <c:scaling>
          <c:orientation val="minMax"/>
        </c:scaling>
        <c:delete val="1"/>
        <c:axPos val="b"/>
        <c:numFmt formatCode="mm/dd/yy;@" sourceLinked="1"/>
        <c:majorTickMark val="out"/>
        <c:minorTickMark val="none"/>
        <c:tickLblPos val="nextTo"/>
        <c:crossAx val="71043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603594819187198E-2"/>
          <c:y val="0.8364114597382234"/>
          <c:w val="0.87153695689198429"/>
          <c:h val="0.163588540261776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7" Type="http://schemas.openxmlformats.org/officeDocument/2006/relationships/image" Target="../media/image9.pn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45</xdr:row>
      <xdr:rowOff>57151</xdr:rowOff>
    </xdr:from>
    <xdr:to>
      <xdr:col>34</xdr:col>
      <xdr:colOff>142876</xdr:colOff>
      <xdr:row>74</xdr:row>
      <xdr:rowOff>146051</xdr:rowOff>
    </xdr:to>
    <xdr:grpSp>
      <xdr:nvGrpSpPr>
        <xdr:cNvPr id="2376" name="Group 8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GrpSpPr>
          <a:grpSpLocks/>
        </xdr:cNvGrpSpPr>
      </xdr:nvGrpSpPr>
      <xdr:grpSpPr bwMode="auto">
        <a:xfrm>
          <a:off x="20661313" y="9046529"/>
          <a:ext cx="2601596" cy="5218430"/>
          <a:chOff x="394" y="81"/>
          <a:chExt cx="654" cy="546"/>
        </a:xfrm>
      </xdr:grpSpPr>
      <xdr:pic>
        <xdr:nvPicPr>
          <xdr:cNvPr id="2383" name="Picture 1">
            <a:extLst>
              <a:ext uri="{FF2B5EF4-FFF2-40B4-BE49-F238E27FC236}">
                <a16:creationId xmlns:a16="http://schemas.microsoft.com/office/drawing/2014/main" id="{00000000-0008-0000-0000-00004F0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4" y="81"/>
            <a:ext cx="654" cy="5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84" name="Rectangle 7">
            <a:extLst>
              <a:ext uri="{FF2B5EF4-FFF2-40B4-BE49-F238E27FC236}">
                <a16:creationId xmlns:a16="http://schemas.microsoft.com/office/drawing/2014/main" id="{00000000-0008-0000-0000-000050090000}"/>
              </a:ext>
            </a:extLst>
          </xdr:cNvPr>
          <xdr:cNvSpPr>
            <a:spLocks noChangeArrowheads="1"/>
          </xdr:cNvSpPr>
        </xdr:nvSpPr>
        <xdr:spPr bwMode="auto">
          <a:xfrm>
            <a:off x="394" y="567"/>
            <a:ext cx="246" cy="32"/>
          </a:xfrm>
          <a:prstGeom prst="rect">
            <a:avLst/>
          </a:prstGeom>
          <a:noFill/>
          <a:ln w="15875">
            <a:solidFill>
              <a:srgbClr val="FF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447675</xdr:colOff>
      <xdr:row>16</xdr:row>
      <xdr:rowOff>95249</xdr:rowOff>
    </xdr:from>
    <xdr:to>
      <xdr:col>5</xdr:col>
      <xdr:colOff>551089</xdr:colOff>
      <xdr:row>29</xdr:row>
      <xdr:rowOff>142874</xdr:rowOff>
    </xdr:to>
    <xdr:grpSp>
      <xdr:nvGrpSpPr>
        <xdr:cNvPr id="2377" name="Group 254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GrpSpPr>
          <a:grpSpLocks/>
        </xdr:cNvGrpSpPr>
      </xdr:nvGrpSpPr>
      <xdr:grpSpPr bwMode="auto">
        <a:xfrm>
          <a:off x="1326833" y="3456622"/>
          <a:ext cx="2522129" cy="2478722"/>
          <a:chOff x="167" y="338"/>
          <a:chExt cx="273" cy="257"/>
        </a:xfrm>
      </xdr:grpSpPr>
      <xdr:sp macro="" textlink="">
        <xdr:nvSpPr>
          <xdr:cNvPr id="2381" name="Line 4">
            <a:extLst>
              <a:ext uri="{FF2B5EF4-FFF2-40B4-BE49-F238E27FC236}">
                <a16:creationId xmlns:a16="http://schemas.microsoft.com/office/drawing/2014/main" id="{00000000-0008-0000-0000-00004D09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67" y="338"/>
            <a:ext cx="0" cy="25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82" name="Line 5">
            <a:extLst>
              <a:ext uri="{FF2B5EF4-FFF2-40B4-BE49-F238E27FC236}">
                <a16:creationId xmlns:a16="http://schemas.microsoft.com/office/drawing/2014/main" id="{00000000-0008-0000-0000-00004E09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67" y="595"/>
            <a:ext cx="27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438150</xdr:colOff>
      <xdr:row>16</xdr:row>
      <xdr:rowOff>0</xdr:rowOff>
    </xdr:from>
    <xdr:to>
      <xdr:col>5</xdr:col>
      <xdr:colOff>537482</xdr:colOff>
      <xdr:row>28</xdr:row>
      <xdr:rowOff>214312</xdr:rowOff>
    </xdr:to>
    <xdr:grpSp>
      <xdr:nvGrpSpPr>
        <xdr:cNvPr id="2378" name="Group 255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GrpSpPr>
          <a:grpSpLocks/>
        </xdr:cNvGrpSpPr>
      </xdr:nvGrpSpPr>
      <xdr:grpSpPr bwMode="auto">
        <a:xfrm>
          <a:off x="2164715" y="3357563"/>
          <a:ext cx="1668735" cy="2440939"/>
          <a:chOff x="244" y="338"/>
          <a:chExt cx="196" cy="239"/>
        </a:xfrm>
      </xdr:grpSpPr>
      <xdr:sp macro="" textlink="">
        <xdr:nvSpPr>
          <xdr:cNvPr id="2379" name="Line 3">
            <a:extLst>
              <a:ext uri="{FF2B5EF4-FFF2-40B4-BE49-F238E27FC236}">
                <a16:creationId xmlns:a16="http://schemas.microsoft.com/office/drawing/2014/main" id="{00000000-0008-0000-0000-00004B09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44" y="338"/>
            <a:ext cx="0" cy="23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80" name="Line 6">
            <a:extLst>
              <a:ext uri="{FF2B5EF4-FFF2-40B4-BE49-F238E27FC236}">
                <a16:creationId xmlns:a16="http://schemas.microsoft.com/office/drawing/2014/main" id="{00000000-0008-0000-0000-00004C09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244" y="577"/>
            <a:ext cx="19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5</xdr:col>
      <xdr:colOff>564695</xdr:colOff>
      <xdr:row>3</xdr:row>
      <xdr:rowOff>222877</xdr:rowOff>
    </xdr:from>
    <xdr:to>
      <xdr:col>16</xdr:col>
      <xdr:colOff>304800</xdr:colOff>
      <xdr:row>32</xdr:row>
      <xdr:rowOff>61416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8534E-5C72-41FB-AEFA-2FF310716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3" t="9845" r="943" b="4293"/>
        <a:stretch/>
      </xdr:blipFill>
      <xdr:spPr>
        <a:xfrm>
          <a:off x="3755570" y="842002"/>
          <a:ext cx="6387193" cy="557735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515030</xdr:colOff>
      <xdr:row>28</xdr:row>
      <xdr:rowOff>129948</xdr:rowOff>
    </xdr:from>
    <xdr:to>
      <xdr:col>8</xdr:col>
      <xdr:colOff>172130</xdr:colOff>
      <xdr:row>30</xdr:row>
      <xdr:rowOff>17689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FD4388D-698D-4D83-A580-8D93E9FE4143}"/>
            </a:ext>
          </a:extLst>
        </xdr:cNvPr>
        <xdr:cNvSpPr/>
      </xdr:nvSpPr>
      <xdr:spPr>
        <a:xfrm>
          <a:off x="3705905" y="5662386"/>
          <a:ext cx="1435100" cy="30842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E2EA2A-338E-42B4-8C11-9D4D8D49E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8375CB2-6750-4BCA-BAD9-09193BA0121C}"/>
            </a:ext>
          </a:extLst>
        </xdr:cNvPr>
        <xdr:cNvSpPr txBox="1"/>
      </xdr:nvSpPr>
      <xdr:spPr>
        <a:xfrm>
          <a:off x="15292388" y="211138"/>
          <a:ext cx="2749550" cy="2106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BE3229-9F4F-45DA-A08E-F3DD475E0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C7E195C-0214-40A8-9AE8-5FE92F692A91}"/>
            </a:ext>
          </a:extLst>
        </xdr:cNvPr>
        <xdr:cNvSpPr txBox="1"/>
      </xdr:nvSpPr>
      <xdr:spPr>
        <a:xfrm>
          <a:off x="15292388" y="211138"/>
          <a:ext cx="2749550" cy="2106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12</xdr:col>
      <xdr:colOff>457200</xdr:colOff>
      <xdr:row>78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546395-FED1-487E-B16B-BD8840E65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100"/>
          <a:ext cx="7772400" cy="10058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0</xdr:colOff>
      <xdr:row>16</xdr:row>
      <xdr:rowOff>0</xdr:rowOff>
    </xdr:from>
    <xdr:to>
      <xdr:col>25</xdr:col>
      <xdr:colOff>457200</xdr:colOff>
      <xdr:row>78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0757B-A72F-434B-BDAD-04C5C404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1943100"/>
          <a:ext cx="7772400" cy="10058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38</xdr:col>
      <xdr:colOff>457200</xdr:colOff>
      <xdr:row>78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22DC29-D3FC-48C0-8A57-E15CDEBCA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600" y="1943100"/>
          <a:ext cx="7772400" cy="10058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52</xdr:col>
      <xdr:colOff>0</xdr:colOff>
      <xdr:row>16</xdr:row>
      <xdr:rowOff>0</xdr:rowOff>
    </xdr:from>
    <xdr:to>
      <xdr:col>64</xdr:col>
      <xdr:colOff>457200</xdr:colOff>
      <xdr:row>78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9598839-D7AB-44CA-BDF4-EC05A4AF8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0" y="1943100"/>
          <a:ext cx="7772400" cy="10058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65</xdr:col>
      <xdr:colOff>0</xdr:colOff>
      <xdr:row>16</xdr:row>
      <xdr:rowOff>0</xdr:rowOff>
    </xdr:from>
    <xdr:to>
      <xdr:col>77</xdr:col>
      <xdr:colOff>457200</xdr:colOff>
      <xdr:row>78</xdr:row>
      <xdr:rowOff>19050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EE93B0A-E14F-497D-9374-1566715FF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0" y="19431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39</xdr:col>
      <xdr:colOff>95250</xdr:colOff>
      <xdr:row>16</xdr:row>
      <xdr:rowOff>9525</xdr:rowOff>
    </xdr:from>
    <xdr:to>
      <xdr:col>51</xdr:col>
      <xdr:colOff>552450</xdr:colOff>
      <xdr:row>78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4B7634-1022-4DAF-BE26-8380256C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9650" y="24384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79</xdr:row>
      <xdr:rowOff>161924</xdr:rowOff>
    </xdr:from>
    <xdr:to>
      <xdr:col>16</xdr:col>
      <xdr:colOff>409574</xdr:colOff>
      <xdr:row>110</xdr:row>
      <xdr:rowOff>142874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464BBCF-9B14-418A-A631-E852247B96AC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15657" t="42735" r="55177" b="7882"/>
        <a:stretch/>
      </xdr:blipFill>
      <xdr:spPr bwMode="auto">
        <a:xfrm>
          <a:off x="609599" y="12953999"/>
          <a:ext cx="9553575" cy="5000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7C81226-34AA-4405-9A94-D6CBB74F5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4568A1-5AFB-4532-B4E1-BC281D2EE84F}"/>
            </a:ext>
          </a:extLst>
        </xdr:cNvPr>
        <xdr:cNvSpPr txBox="1"/>
      </xdr:nvSpPr>
      <xdr:spPr>
        <a:xfrm>
          <a:off x="15316201" y="211138"/>
          <a:ext cx="2752725" cy="2112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D14B18-A8B6-4342-B68D-1B0127C1B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5655421-0F38-4AF2-A2C6-F05A36551FA9}"/>
            </a:ext>
          </a:extLst>
        </xdr:cNvPr>
        <xdr:cNvSpPr txBox="1"/>
      </xdr:nvSpPr>
      <xdr:spPr>
        <a:xfrm>
          <a:off x="15292388" y="211138"/>
          <a:ext cx="2749550" cy="2106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8F6681-406F-4288-9F67-A64588223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C5109D-DB35-4AFF-9AC4-D614EF159FCD}"/>
            </a:ext>
          </a:extLst>
        </xdr:cNvPr>
        <xdr:cNvSpPr txBox="1"/>
      </xdr:nvSpPr>
      <xdr:spPr>
        <a:xfrm>
          <a:off x="15292388" y="211138"/>
          <a:ext cx="2749550" cy="2106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7E7F65-6B37-45C6-9374-58AD9BAC1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346F7C1-2F3A-4A7B-B4B4-E5BA1E9DAC6D}"/>
            </a:ext>
          </a:extLst>
        </xdr:cNvPr>
        <xdr:cNvSpPr txBox="1"/>
      </xdr:nvSpPr>
      <xdr:spPr>
        <a:xfrm>
          <a:off x="15292388" y="211138"/>
          <a:ext cx="2749550" cy="2106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A5F1B3-B779-430D-B4B5-623FC1867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4802E78-4F24-4D8D-8A99-45265A6D037D}"/>
            </a:ext>
          </a:extLst>
        </xdr:cNvPr>
        <xdr:cNvSpPr txBox="1"/>
      </xdr:nvSpPr>
      <xdr:spPr>
        <a:xfrm>
          <a:off x="15292388" y="211138"/>
          <a:ext cx="2749550" cy="2106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627F0D-C782-4D89-99D9-AB06DD3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C555B86-9123-4804-9ADD-671C007EA389}"/>
            </a:ext>
          </a:extLst>
        </xdr:cNvPr>
        <xdr:cNvSpPr txBox="1"/>
      </xdr:nvSpPr>
      <xdr:spPr>
        <a:xfrm>
          <a:off x="15292388" y="211138"/>
          <a:ext cx="2749550" cy="2106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6D1DA5-6EDB-43B2-B469-95EBF5540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1438F8E-D4EE-4DB9-A2BA-14D19EFEB524}"/>
            </a:ext>
          </a:extLst>
        </xdr:cNvPr>
        <xdr:cNvSpPr txBox="1"/>
      </xdr:nvSpPr>
      <xdr:spPr>
        <a:xfrm>
          <a:off x="15292388" y="211138"/>
          <a:ext cx="2749550" cy="2106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114301</xdr:colOff>
      <xdr:row>0</xdr:row>
      <xdr:rowOff>0</xdr:rowOff>
    </xdr:from>
    <xdr:to>
      <xdr:col>22</xdr:col>
      <xdr:colOff>238125</xdr:colOff>
      <xdr:row>13</xdr:row>
      <xdr:rowOff>555625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14C565-00FC-4C49-A167-20FF3F81F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719138</xdr:colOff>
      <xdr:row>1</xdr:row>
      <xdr:rowOff>115888</xdr:rowOff>
    </xdr:from>
    <xdr:to>
      <xdr:col>26</xdr:col>
      <xdr:colOff>249238</xdr:colOff>
      <xdr:row>8</xdr:row>
      <xdr:rowOff>546101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67BC487-8E76-4C6E-906C-95211B9B7B32}"/>
            </a:ext>
          </a:extLst>
        </xdr:cNvPr>
        <xdr:cNvSpPr txBox="1"/>
      </xdr:nvSpPr>
      <xdr:spPr>
        <a:xfrm>
          <a:off x="15292388" y="211138"/>
          <a:ext cx="2749550" cy="21066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 on Chart to Left:</a:t>
          </a:r>
        </a:p>
        <a:p>
          <a:r>
            <a:rPr lang="en-US" sz="1100"/>
            <a:t>1.  Red line is Field Capacity.  Water applied above</a:t>
          </a:r>
          <a:r>
            <a:rPr lang="en-US" sz="1100" baseline="0"/>
            <a:t> red line results in deep percolation.</a:t>
          </a:r>
        </a:p>
        <a:p>
          <a:r>
            <a:rPr lang="en-US" sz="1100" baseline="0"/>
            <a:t>2.  Target zone for managing soil  moisture is between red line and blue line.</a:t>
          </a:r>
        </a:p>
        <a:p>
          <a:r>
            <a:rPr lang="en-US" sz="1100" baseline="0"/>
            <a:t>3.  Soil moisture below blue line is called deficit irrigation. </a:t>
          </a:r>
        </a:p>
        <a:p>
          <a:r>
            <a:rPr lang="en-US" sz="1100" baseline="0"/>
            <a:t>4.  Soil reservoir is empty of water at brown line.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ebsoilsurvey.nrcs.usda.gov/app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agweather.cals.wisc.edu/sun_water/et_wimn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AD55"/>
  <sheetViews>
    <sheetView tabSelected="1" zoomScale="120" zoomScaleNormal="120" workbookViewId="0">
      <selection activeCell="C5" sqref="C5"/>
    </sheetView>
  </sheetViews>
  <sheetFormatPr defaultRowHeight="13.2" x14ac:dyDescent="0.25"/>
  <cols>
    <col min="1" max="1" width="1.5546875" customWidth="1"/>
    <col min="2" max="2" width="11.33203125" customWidth="1"/>
    <col min="3" max="3" width="12.33203125" customWidth="1"/>
    <col min="4" max="4" width="12.6640625" customWidth="1"/>
    <col min="5" max="5" width="10.109375" customWidth="1"/>
    <col min="6" max="6" width="9.109375" customWidth="1"/>
    <col min="7" max="7" width="8.33203125" customWidth="1"/>
    <col min="8" max="8" width="9.109375" customWidth="1"/>
    <col min="9" max="9" width="8" customWidth="1"/>
    <col min="10" max="10" width="8.109375" customWidth="1"/>
    <col min="11" max="12" width="10.109375" customWidth="1"/>
    <col min="13" max="16" width="9.109375" customWidth="1"/>
    <col min="17" max="17" width="11.88671875" customWidth="1"/>
    <col min="18" max="18" width="0.88671875" customWidth="1"/>
    <col min="19" max="19" width="32.44140625" customWidth="1"/>
    <col min="20" max="24" width="9.109375" customWidth="1"/>
    <col min="25" max="25" width="17.33203125" customWidth="1"/>
    <col min="26" max="26" width="9.109375" customWidth="1"/>
    <col min="27" max="27" width="3.109375" customWidth="1"/>
    <col min="28" max="28" width="9.109375" customWidth="1"/>
    <col min="29" max="29" width="14.6640625" customWidth="1"/>
    <col min="30" max="31" width="9.109375" customWidth="1"/>
  </cols>
  <sheetData>
    <row r="1" spans="1:30" ht="6" customHeight="1" thickBot="1" x14ac:dyDescent="0.3"/>
    <row r="2" spans="1:30" ht="22.5" customHeight="1" thickTop="1" thickBot="1" x14ac:dyDescent="0.35">
      <c r="B2" s="216" t="s">
        <v>154</v>
      </c>
      <c r="C2" s="217"/>
      <c r="D2" s="217"/>
      <c r="E2" s="217"/>
      <c r="F2" s="217"/>
      <c r="G2" s="218"/>
      <c r="H2" s="213" t="s">
        <v>160</v>
      </c>
      <c r="I2" s="125"/>
      <c r="S2" s="107" t="s">
        <v>68</v>
      </c>
      <c r="T2" s="108"/>
      <c r="U2" s="108"/>
      <c r="V2" s="108"/>
      <c r="W2" s="108"/>
      <c r="X2" s="109"/>
      <c r="Y2" s="110"/>
      <c r="Z2" s="72"/>
      <c r="AA2" s="72"/>
    </row>
    <row r="3" spans="1:30" ht="20.25" customHeight="1" thickBot="1" x14ac:dyDescent="0.35">
      <c r="B3" s="17" t="s">
        <v>6</v>
      </c>
      <c r="C3" s="17"/>
      <c r="D3" s="17"/>
      <c r="I3" s="219" t="s">
        <v>75</v>
      </c>
      <c r="J3" s="220"/>
      <c r="K3" s="220"/>
      <c r="L3" s="220"/>
      <c r="M3" s="221"/>
      <c r="R3" s="29"/>
      <c r="S3" s="111" t="s">
        <v>64</v>
      </c>
      <c r="T3" s="112"/>
      <c r="U3" s="112"/>
      <c r="V3" s="112"/>
      <c r="W3" s="112"/>
      <c r="X3" s="113"/>
      <c r="Y3" s="114"/>
    </row>
    <row r="4" spans="1:30" ht="20.25" customHeight="1" thickBot="1" x14ac:dyDescent="0.3">
      <c r="A4" s="17"/>
      <c r="B4" s="17" t="s">
        <v>94</v>
      </c>
      <c r="C4" s="17"/>
      <c r="D4" s="17"/>
      <c r="I4" s="160"/>
      <c r="J4" s="160"/>
      <c r="K4" s="160"/>
      <c r="L4" s="160"/>
      <c r="M4" s="160"/>
      <c r="R4" s="29"/>
      <c r="S4" s="242" t="s">
        <v>50</v>
      </c>
      <c r="T4" s="243"/>
      <c r="U4" s="243"/>
      <c r="V4" s="243"/>
      <c r="W4" s="244"/>
      <c r="AA4" s="65"/>
      <c r="AB4" s="203" t="s">
        <v>44</v>
      </c>
      <c r="AC4" s="202" t="s">
        <v>31</v>
      </c>
      <c r="AD4" s="201" t="s">
        <v>32</v>
      </c>
    </row>
    <row r="5" spans="1:30" ht="20.25" customHeight="1" thickBot="1" x14ac:dyDescent="0.3">
      <c r="A5" s="17"/>
      <c r="B5" s="161" t="s">
        <v>126</v>
      </c>
      <c r="C5" s="159"/>
      <c r="D5" s="17"/>
      <c r="I5" s="160"/>
      <c r="J5" s="160"/>
      <c r="K5" s="160"/>
      <c r="L5" s="160"/>
      <c r="M5" s="160"/>
      <c r="R5" s="29"/>
      <c r="T5" s="60"/>
      <c r="U5" s="48"/>
      <c r="V5" s="48"/>
      <c r="W5" s="48"/>
      <c r="AB5" s="101"/>
      <c r="AC5" s="102"/>
      <c r="AD5" s="103"/>
    </row>
    <row r="6" spans="1:30" ht="27" customHeight="1" thickBot="1" x14ac:dyDescent="0.3">
      <c r="B6" s="239" t="s">
        <v>49</v>
      </c>
      <c r="C6" s="240"/>
      <c r="D6" s="240"/>
      <c r="E6" s="241"/>
      <c r="R6" s="77"/>
      <c r="S6" s="71" t="s">
        <v>39</v>
      </c>
      <c r="T6" s="47"/>
      <c r="U6" s="2"/>
      <c r="V6" s="245" t="s">
        <v>38</v>
      </c>
      <c r="W6" s="245"/>
      <c r="X6" s="45" t="e">
        <f>VLOOKUP(T6,$AB$6:$AD$16,3)</f>
        <v>#N/A</v>
      </c>
      <c r="Y6" t="s">
        <v>28</v>
      </c>
      <c r="AB6" s="61">
        <v>1</v>
      </c>
      <c r="AC6" s="58" t="s">
        <v>33</v>
      </c>
      <c r="AD6" s="59">
        <v>2.8000000000000001E-2</v>
      </c>
    </row>
    <row r="7" spans="1:30" ht="17.25" customHeight="1" thickTop="1" thickBot="1" x14ac:dyDescent="0.3">
      <c r="B7" s="228" t="s">
        <v>74</v>
      </c>
      <c r="C7" s="228" t="s">
        <v>66</v>
      </c>
      <c r="D7" s="228" t="s">
        <v>67</v>
      </c>
      <c r="E7" s="187" t="s">
        <v>96</v>
      </c>
      <c r="F7" s="54"/>
      <c r="G7" s="66"/>
      <c r="H7" s="54"/>
      <c r="I7" s="54"/>
      <c r="J7" s="54"/>
      <c r="R7" s="76"/>
      <c r="S7" s="71" t="s">
        <v>22</v>
      </c>
      <c r="T7" s="43"/>
      <c r="U7" s="42" t="s">
        <v>29</v>
      </c>
      <c r="V7" s="41"/>
      <c r="AB7" s="62">
        <v>2</v>
      </c>
      <c r="AC7" s="55" t="s">
        <v>40</v>
      </c>
      <c r="AD7" s="49">
        <v>5.3999999999999999E-2</v>
      </c>
    </row>
    <row r="8" spans="1:30" ht="14.25" customHeight="1" x14ac:dyDescent="0.25">
      <c r="B8" s="229"/>
      <c r="C8" s="229"/>
      <c r="D8" s="229"/>
      <c r="E8" s="188" t="s">
        <v>45</v>
      </c>
      <c r="F8" s="54"/>
      <c r="G8" s="66"/>
      <c r="H8" s="54"/>
      <c r="I8" s="54"/>
      <c r="J8" s="54"/>
      <c r="R8" s="76"/>
      <c r="S8" s="222" t="s">
        <v>52</v>
      </c>
      <c r="T8" s="224" t="s">
        <v>24</v>
      </c>
      <c r="U8" s="225"/>
      <c r="V8" s="224" t="s">
        <v>23</v>
      </c>
      <c r="W8" s="225"/>
      <c r="X8" s="231" t="s">
        <v>128</v>
      </c>
      <c r="Y8" s="231" t="s">
        <v>129</v>
      </c>
      <c r="Z8" s="231" t="s">
        <v>25</v>
      </c>
      <c r="AA8" s="46"/>
      <c r="AB8" s="62">
        <v>3</v>
      </c>
      <c r="AC8" s="55" t="s">
        <v>34</v>
      </c>
      <c r="AD8" s="49">
        <v>7.0000000000000007E-2</v>
      </c>
    </row>
    <row r="9" spans="1:30" ht="13.5" customHeight="1" thickBot="1" x14ac:dyDescent="0.3">
      <c r="B9" s="230"/>
      <c r="C9" s="230"/>
      <c r="D9" s="230"/>
      <c r="E9" s="189" t="s">
        <v>46</v>
      </c>
      <c r="R9" s="75"/>
      <c r="S9" s="223"/>
      <c r="T9" s="226"/>
      <c r="U9" s="227"/>
      <c r="V9" s="226"/>
      <c r="W9" s="227"/>
      <c r="X9" s="232"/>
      <c r="Y9" s="232"/>
      <c r="Z9" s="232"/>
      <c r="AA9" s="46"/>
      <c r="AB9" s="62">
        <v>4</v>
      </c>
      <c r="AC9" s="55" t="s">
        <v>35</v>
      </c>
      <c r="AD9" s="49">
        <v>0.1</v>
      </c>
    </row>
    <row r="10" spans="1:30" ht="15" customHeight="1" x14ac:dyDescent="0.25">
      <c r="B10" s="199">
        <v>6</v>
      </c>
      <c r="C10" s="208"/>
      <c r="D10" s="209"/>
      <c r="E10" s="197">
        <f>(C10-D10)*B10</f>
        <v>0</v>
      </c>
      <c r="R10" s="76"/>
      <c r="S10" s="73" t="s">
        <v>56</v>
      </c>
      <c r="T10" s="78"/>
      <c r="U10" s="79"/>
      <c r="V10" s="84"/>
      <c r="W10" s="85"/>
      <c r="X10" s="34" t="str">
        <f>IF(OR(V10=0,W10=0)," ",IF(U10&lt;=$T$7,AVERAGE(V10,W10)*(U10-T10),0))</f>
        <v xml:space="preserve"> </v>
      </c>
      <c r="Y10" s="36" t="str">
        <f>X10</f>
        <v xml:space="preserve"> </v>
      </c>
      <c r="Z10" s="33"/>
      <c r="AB10" s="62">
        <v>5</v>
      </c>
      <c r="AC10" s="55" t="s">
        <v>36</v>
      </c>
      <c r="AD10" s="49">
        <v>0.12</v>
      </c>
    </row>
    <row r="11" spans="1:30" ht="15" customHeight="1" x14ac:dyDescent="0.25">
      <c r="B11" s="199">
        <v>12</v>
      </c>
      <c r="C11" s="208"/>
      <c r="D11" s="209"/>
      <c r="E11" s="197">
        <f t="shared" ref="E11:E16" si="0">(C11-D11)*B11</f>
        <v>0</v>
      </c>
      <c r="R11" s="75"/>
      <c r="S11" s="74" t="s">
        <v>127</v>
      </c>
      <c r="T11" s="80"/>
      <c r="U11" s="81"/>
      <c r="V11" s="86"/>
      <c r="W11" s="87"/>
      <c r="X11" s="34" t="str">
        <f t="shared" ref="X11:X16" si="1">IF(OR(V11=0,W11=0)," ",IF(U11&lt;=$T$7,AVERAGE(V11,W11)*(U11-T11),0))</f>
        <v xml:space="preserve"> </v>
      </c>
      <c r="Y11" s="36" t="str">
        <f>IF(X11=" "," ",Y10+X11)</f>
        <v xml:space="preserve"> </v>
      </c>
      <c r="Z11" s="35"/>
      <c r="AB11" s="62">
        <v>6</v>
      </c>
      <c r="AC11" s="55" t="s">
        <v>37</v>
      </c>
      <c r="AD11" s="49">
        <v>0.15</v>
      </c>
    </row>
    <row r="12" spans="1:30" ht="15" customHeight="1" x14ac:dyDescent="0.25">
      <c r="B12" s="199">
        <v>16</v>
      </c>
      <c r="C12" s="208"/>
      <c r="D12" s="209"/>
      <c r="E12" s="197">
        <f t="shared" si="0"/>
        <v>0</v>
      </c>
      <c r="R12" s="76"/>
      <c r="S12" s="74" t="str">
        <f>IF(C5=0," ",C5)</f>
        <v xml:space="preserve"> </v>
      </c>
      <c r="T12" s="162"/>
      <c r="U12" s="163"/>
      <c r="V12" s="164"/>
      <c r="W12" s="165"/>
      <c r="X12" s="34" t="str">
        <f t="shared" si="1"/>
        <v xml:space="preserve"> </v>
      </c>
      <c r="Y12" s="36" t="str">
        <f t="shared" ref="Y12:Y14" si="2">IF(X12=" "," ",Y11+X12)</f>
        <v xml:space="preserve"> </v>
      </c>
      <c r="Z12" s="35"/>
      <c r="AB12" s="62">
        <v>7</v>
      </c>
      <c r="AC12" s="64" t="s">
        <v>51</v>
      </c>
      <c r="AD12" s="49">
        <v>0.125</v>
      </c>
    </row>
    <row r="13" spans="1:30" ht="15.75" customHeight="1" x14ac:dyDescent="0.25">
      <c r="B13" s="199">
        <v>18</v>
      </c>
      <c r="C13" s="208"/>
      <c r="D13" s="209"/>
      <c r="E13" s="197">
        <f t="shared" si="0"/>
        <v>0</v>
      </c>
      <c r="R13" s="75"/>
      <c r="S13" s="74"/>
      <c r="T13" s="162"/>
      <c r="U13" s="163"/>
      <c r="V13" s="164"/>
      <c r="W13" s="165"/>
      <c r="X13" s="34" t="str">
        <f t="shared" si="1"/>
        <v xml:space="preserve"> </v>
      </c>
      <c r="Y13" s="36" t="str">
        <f t="shared" si="2"/>
        <v xml:space="preserve"> </v>
      </c>
      <c r="Z13" s="35"/>
      <c r="AB13" s="62">
        <v>8</v>
      </c>
      <c r="AC13" s="55" t="s">
        <v>41</v>
      </c>
      <c r="AD13" s="49">
        <v>0.02</v>
      </c>
    </row>
    <row r="14" spans="1:30" ht="15.75" customHeight="1" thickBot="1" x14ac:dyDescent="0.3">
      <c r="B14" s="199">
        <v>24</v>
      </c>
      <c r="C14" s="208"/>
      <c r="D14" s="209"/>
      <c r="E14" s="197">
        <f t="shared" si="0"/>
        <v>0</v>
      </c>
      <c r="R14" s="76"/>
      <c r="S14" s="74"/>
      <c r="T14" s="162"/>
      <c r="U14" s="163"/>
      <c r="V14" s="164"/>
      <c r="W14" s="165"/>
      <c r="X14" s="34" t="str">
        <f t="shared" si="1"/>
        <v xml:space="preserve"> </v>
      </c>
      <c r="Y14" s="36" t="str">
        <f t="shared" si="2"/>
        <v xml:space="preserve"> </v>
      </c>
      <c r="Z14" s="35"/>
      <c r="AB14" s="63">
        <v>9</v>
      </c>
      <c r="AC14" s="56" t="s">
        <v>42</v>
      </c>
      <c r="AD14" s="57">
        <v>2.1000000000000001E-2</v>
      </c>
    </row>
    <row r="15" spans="1:30" ht="15.75" customHeight="1" x14ac:dyDescent="0.25">
      <c r="B15" s="199">
        <v>30</v>
      </c>
      <c r="C15" s="208"/>
      <c r="D15" s="209"/>
      <c r="E15" s="197">
        <f t="shared" si="0"/>
        <v>0</v>
      </c>
      <c r="R15" s="184"/>
      <c r="S15" s="74"/>
      <c r="T15" s="162"/>
      <c r="U15" s="163"/>
      <c r="V15" s="164"/>
      <c r="W15" s="165"/>
      <c r="X15" s="34"/>
      <c r="Y15" s="36"/>
      <c r="Z15" s="35"/>
      <c r="AB15" s="40"/>
      <c r="AC15" s="185"/>
      <c r="AD15" s="186"/>
    </row>
    <row r="16" spans="1:30" ht="15" customHeight="1" thickBot="1" x14ac:dyDescent="0.3">
      <c r="B16" s="200">
        <v>36</v>
      </c>
      <c r="C16" s="208"/>
      <c r="D16" s="209"/>
      <c r="E16" s="198">
        <f t="shared" si="0"/>
        <v>0</v>
      </c>
      <c r="S16" s="74"/>
      <c r="T16" s="82"/>
      <c r="U16" s="83"/>
      <c r="V16" s="88"/>
      <c r="W16" s="89"/>
      <c r="X16" s="34" t="str">
        <f t="shared" si="1"/>
        <v xml:space="preserve"> </v>
      </c>
      <c r="Y16" s="36" t="str">
        <f>IF(X16=" "," ",Y14+X16)</f>
        <v xml:space="preserve"> </v>
      </c>
      <c r="Z16" s="36">
        <f>SUM(X10:X16)</f>
        <v>0</v>
      </c>
    </row>
    <row r="17" spans="2:26" ht="18.75" customHeight="1" thickBot="1" x14ac:dyDescent="0.3">
      <c r="B17" s="9" t="s">
        <v>125</v>
      </c>
      <c r="D17" s="9"/>
      <c r="S17" s="38"/>
      <c r="T17" s="233" t="s">
        <v>30</v>
      </c>
      <c r="U17" s="234"/>
      <c r="V17" s="234"/>
      <c r="W17" s="235"/>
      <c r="X17" s="37"/>
      <c r="Y17" s="37"/>
      <c r="Z17" s="39"/>
    </row>
    <row r="18" spans="2:26" ht="15" customHeight="1" x14ac:dyDescent="0.25">
      <c r="B18" s="159"/>
      <c r="S18" s="160"/>
      <c r="T18" s="233" t="s">
        <v>130</v>
      </c>
      <c r="U18" s="234"/>
      <c r="V18" s="234"/>
      <c r="W18" s="235"/>
      <c r="X18" s="23"/>
      <c r="Y18" s="166"/>
      <c r="Z18" s="23"/>
    </row>
    <row r="19" spans="2:26" ht="15.75" customHeight="1" x14ac:dyDescent="0.25"/>
    <row r="20" spans="2:26" ht="14.25" customHeight="1" x14ac:dyDescent="0.25">
      <c r="B20" t="s">
        <v>138</v>
      </c>
    </row>
    <row r="21" spans="2:26" x14ac:dyDescent="0.25">
      <c r="B21" t="s">
        <v>139</v>
      </c>
    </row>
    <row r="22" spans="2:26" x14ac:dyDescent="0.25">
      <c r="B22" s="159"/>
    </row>
    <row r="23" spans="2:26" x14ac:dyDescent="0.25">
      <c r="B23" t="s">
        <v>140</v>
      </c>
    </row>
    <row r="24" spans="2:26" x14ac:dyDescent="0.25">
      <c r="B24" s="159"/>
    </row>
    <row r="25" spans="2:26" ht="16.5" customHeight="1" x14ac:dyDescent="0.25"/>
    <row r="29" spans="2:26" ht="17.25" customHeight="1" x14ac:dyDescent="0.25"/>
    <row r="30" spans="2:26" ht="15.75" customHeight="1" x14ac:dyDescent="0.25"/>
    <row r="31" spans="2:26" ht="15.75" customHeight="1" thickBot="1" x14ac:dyDescent="0.35">
      <c r="B31" s="94" t="s">
        <v>54</v>
      </c>
    </row>
    <row r="32" spans="2:26" ht="13.8" thickBot="1" x14ac:dyDescent="0.3">
      <c r="B32" s="95" t="s">
        <v>48</v>
      </c>
      <c r="C32" s="92"/>
      <c r="D32" s="92"/>
      <c r="E32" s="93"/>
    </row>
    <row r="33" spans="2:16" x14ac:dyDescent="0.25">
      <c r="B33" t="s">
        <v>55</v>
      </c>
      <c r="C33" s="91"/>
      <c r="D33" s="91"/>
      <c r="E33" s="29"/>
    </row>
    <row r="34" spans="2:16" ht="18" customHeight="1" x14ac:dyDescent="0.25">
      <c r="G34" s="236" t="s">
        <v>76</v>
      </c>
      <c r="H34" s="237"/>
      <c r="I34" s="237"/>
      <c r="J34" s="237"/>
      <c r="K34" s="237"/>
      <c r="L34" s="237"/>
      <c r="M34" s="237"/>
      <c r="N34" s="238"/>
      <c r="O34" s="124"/>
    </row>
    <row r="35" spans="2:16" ht="18.75" customHeight="1" x14ac:dyDescent="0.25">
      <c r="B35" s="26"/>
      <c r="C35" s="90" t="s">
        <v>53</v>
      </c>
      <c r="D35" s="90"/>
      <c r="E35" t="s">
        <v>135</v>
      </c>
    </row>
    <row r="36" spans="2:16" ht="16.5" customHeight="1" x14ac:dyDescent="0.25"/>
    <row r="37" spans="2:16" ht="16.5" customHeight="1" x14ac:dyDescent="0.25"/>
    <row r="38" spans="2:16" ht="16.5" customHeight="1" x14ac:dyDescent="0.25">
      <c r="B38" s="100"/>
      <c r="C38" s="100"/>
      <c r="D38" s="100"/>
      <c r="E38" s="100"/>
    </row>
    <row r="40" spans="2:16" ht="17.399999999999999" x14ac:dyDescent="0.25"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</row>
    <row r="41" spans="2:16" ht="17.25" customHeight="1" x14ac:dyDescent="0.25"/>
    <row r="43" spans="2:16" ht="18.75" customHeight="1" x14ac:dyDescent="0.25"/>
    <row r="49" ht="17.25" customHeight="1" x14ac:dyDescent="0.25"/>
    <row r="55" ht="16.5" customHeight="1" x14ac:dyDescent="0.25"/>
  </sheetData>
  <sheetProtection sheet="1" objects="1" scenarios="1"/>
  <mergeCells count="17">
    <mergeCell ref="G34:N34"/>
    <mergeCell ref="B6:E6"/>
    <mergeCell ref="C7:C9"/>
    <mergeCell ref="S4:W4"/>
    <mergeCell ref="V6:W6"/>
    <mergeCell ref="T18:W18"/>
    <mergeCell ref="X8:X9"/>
    <mergeCell ref="Y8:Y9"/>
    <mergeCell ref="Z8:Z9"/>
    <mergeCell ref="V8:W9"/>
    <mergeCell ref="T17:W17"/>
    <mergeCell ref="B2:G2"/>
    <mergeCell ref="I3:M3"/>
    <mergeCell ref="S8:S9"/>
    <mergeCell ref="T8:U9"/>
    <mergeCell ref="B7:B9"/>
    <mergeCell ref="D7:D9"/>
  </mergeCells>
  <phoneticPr fontId="1" type="noConversion"/>
  <hyperlinks>
    <hyperlink ref="B32" r:id="rId1" xr:uid="{00000000-0004-0000-0000-000000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73B56-C232-40B6-963B-37C5C433F3B2}">
  <sheetPr>
    <tabColor indexed="42"/>
    <pageSetUpPr fitToPage="1"/>
  </sheetPr>
  <dimension ref="B1:AJ214"/>
  <sheetViews>
    <sheetView zoomScale="120" zoomScaleNormal="120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thickBot="1" x14ac:dyDescent="0.3"/>
    <row r="2" spans="2:36" ht="28.5" customHeight="1" thickBot="1" x14ac:dyDescent="0.3">
      <c r="B2" s="211" t="s">
        <v>154</v>
      </c>
      <c r="C2" s="212"/>
      <c r="D2" s="212"/>
      <c r="E2" s="214"/>
      <c r="F2" s="214"/>
      <c r="G2" s="214"/>
      <c r="H2" s="214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7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76"/>
      <c r="S4" s="176"/>
      <c r="T4" s="176"/>
    </row>
    <row r="5" spans="2:36" ht="17.25" customHeight="1" thickTop="1" thickBot="1" x14ac:dyDescent="0.3">
      <c r="B5" s="7" t="s">
        <v>8</v>
      </c>
      <c r="C5" s="7"/>
      <c r="D5" s="31">
        <v>47239</v>
      </c>
      <c r="E5" s="6" t="s">
        <v>136</v>
      </c>
      <c r="F5" s="8"/>
      <c r="G5" s="8"/>
      <c r="H5" s="9"/>
      <c r="I5" s="9"/>
      <c r="J5" s="9"/>
      <c r="K5" s="9"/>
      <c r="L5" s="181">
        <v>2029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IF(L7=W35,"&lt;--Enter Managed Root Zone Depth (in)","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7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204"/>
      <c r="H11" s="169"/>
      <c r="I11" s="170"/>
      <c r="J11" t="str">
        <f>IF(L7=W35,"&lt;--Enter MAD value"," ")</f>
        <v xml:space="preserve"> </v>
      </c>
      <c r="K11" s="9"/>
      <c r="M11" s="206" t="s">
        <v>114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75" t="s">
        <v>0</v>
      </c>
      <c r="C14" s="174" t="s">
        <v>3</v>
      </c>
      <c r="D14" s="174" t="s">
        <v>83</v>
      </c>
      <c r="E14" s="174" t="s">
        <v>61</v>
      </c>
      <c r="F14" s="174" t="s">
        <v>62</v>
      </c>
      <c r="G14" s="174" t="s">
        <v>111</v>
      </c>
      <c r="H14" s="174" t="s">
        <v>19</v>
      </c>
      <c r="I14" s="174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47239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47240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47241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17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47242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47243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47244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47245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47246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47247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47248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47249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47250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47251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47252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47253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47254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47255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47256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47257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84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47258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47259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47260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47261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47262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47263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47264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47265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47266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47267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47268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47269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47270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47271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47272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47273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47274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47275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47276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47277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47278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47279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47280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47281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47282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47283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47284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47285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47286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47287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47288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47289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47290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47291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47292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47293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47294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47295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47296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47297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47298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47299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47300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47301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47302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47303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47304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47305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47306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47307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47308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47309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47310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47311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47312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47313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47314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47315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47316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47317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47318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47319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47320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47321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47322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47323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47324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47325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47326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47327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47328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47329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47330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47331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47332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47333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47334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47335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47336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47337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47338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47339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47340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47341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47342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47343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47344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47345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47346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47347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47348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47349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47350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47351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47352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47353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47354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47355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47356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47357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47358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47359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47360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47361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47362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47363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47364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47365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47366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47367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47368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7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47369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47370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47371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47372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47373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si="23"/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47374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si="23"/>
        <v>--</v>
      </c>
      <c r="K150" s="144" t="str">
        <f t="shared" ref="K150:K178" si="34">IF(J150="--","--",IF($K$12+(J150/$D$7*100)&lt;$F$10*100,$F$10*100,$K$12+(J150/$D$7*100)))</f>
        <v>--</v>
      </c>
      <c r="L150" s="128"/>
      <c r="M150" s="15" t="str">
        <f t="shared" ref="M150:M178" si="35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47375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23"/>
        <v>--</v>
      </c>
      <c r="K151" s="144" t="str">
        <f t="shared" si="34"/>
        <v>--</v>
      </c>
      <c r="L151" s="128"/>
      <c r="M151" s="15" t="str">
        <f t="shared" si="35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47376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23"/>
        <v>--</v>
      </c>
      <c r="K152" s="144" t="str">
        <f t="shared" si="34"/>
        <v>--</v>
      </c>
      <c r="L152" s="128"/>
      <c r="M152" s="15" t="str">
        <f t="shared" si="35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47377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23"/>
        <v>--</v>
      </c>
      <c r="K153" s="144" t="str">
        <f t="shared" si="34"/>
        <v>--</v>
      </c>
      <c r="L153" s="128"/>
      <c r="M153" s="15" t="str">
        <f t="shared" si="35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47378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23"/>
        <v>--</v>
      </c>
      <c r="K154" s="144" t="str">
        <f t="shared" si="34"/>
        <v>--</v>
      </c>
      <c r="L154" s="128"/>
      <c r="M154" s="15" t="str">
        <f t="shared" si="35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47379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23"/>
        <v>--</v>
      </c>
      <c r="K155" s="144" t="str">
        <f t="shared" si="34"/>
        <v>--</v>
      </c>
      <c r="L155" s="128"/>
      <c r="M155" s="15" t="str">
        <f t="shared" si="35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47380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23"/>
        <v>--</v>
      </c>
      <c r="K156" s="144" t="str">
        <f t="shared" si="34"/>
        <v>--</v>
      </c>
      <c r="L156" s="128"/>
      <c r="M156" s="15" t="str">
        <f t="shared" si="35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47381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23"/>
        <v>--</v>
      </c>
      <c r="K157" s="144" t="str">
        <f t="shared" si="34"/>
        <v>--</v>
      </c>
      <c r="L157" s="128"/>
      <c r="M157" s="15" t="str">
        <f t="shared" si="35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47382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23"/>
        <v>--</v>
      </c>
      <c r="K158" s="144" t="str">
        <f t="shared" si="34"/>
        <v>--</v>
      </c>
      <c r="L158" s="128"/>
      <c r="M158" s="15" t="str">
        <f t="shared" si="35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47383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23"/>
        <v>--</v>
      </c>
      <c r="K159" s="144" t="str">
        <f t="shared" si="34"/>
        <v>--</v>
      </c>
      <c r="L159" s="128"/>
      <c r="M159" s="15" t="str">
        <f t="shared" si="35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47384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23"/>
        <v>--</v>
      </c>
      <c r="K160" s="144" t="str">
        <f t="shared" si="34"/>
        <v>--</v>
      </c>
      <c r="L160" s="128"/>
      <c r="M160" s="15" t="str">
        <f t="shared" si="35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47385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23"/>
        <v>--</v>
      </c>
      <c r="K161" s="144" t="str">
        <f t="shared" si="34"/>
        <v>--</v>
      </c>
      <c r="L161" s="128"/>
      <c r="M161" s="15" t="str">
        <f t="shared" si="35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47386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23"/>
        <v>--</v>
      </c>
      <c r="K162" s="144" t="str">
        <f t="shared" si="34"/>
        <v>--</v>
      </c>
      <c r="L162" s="128"/>
      <c r="M162" s="15" t="str">
        <f t="shared" si="35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47387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23"/>
        <v>--</v>
      </c>
      <c r="K163" s="144" t="str">
        <f t="shared" si="34"/>
        <v>--</v>
      </c>
      <c r="L163" s="128"/>
      <c r="M163" s="15" t="str">
        <f t="shared" si="35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47388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23"/>
        <v>--</v>
      </c>
      <c r="K164" s="144" t="str">
        <f t="shared" si="34"/>
        <v>--</v>
      </c>
      <c r="L164" s="128"/>
      <c r="M164" s="15" t="str">
        <f t="shared" si="35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47389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23"/>
        <v>--</v>
      </c>
      <c r="K165" s="144" t="str">
        <f t="shared" si="34"/>
        <v>--</v>
      </c>
      <c r="L165" s="128"/>
      <c r="M165" s="15" t="str">
        <f t="shared" si="35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47390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23"/>
        <v>--</v>
      </c>
      <c r="K166" s="144" t="str">
        <f t="shared" si="34"/>
        <v>--</v>
      </c>
      <c r="L166" s="128"/>
      <c r="M166" s="15" t="str">
        <f t="shared" si="35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47391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23"/>
        <v>--</v>
      </c>
      <c r="K167" s="144" t="str">
        <f t="shared" si="34"/>
        <v>--</v>
      </c>
      <c r="L167" s="128"/>
      <c r="M167" s="15" t="str">
        <f t="shared" si="35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47392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23"/>
        <v>--</v>
      </c>
      <c r="K168" s="144" t="str">
        <f t="shared" si="34"/>
        <v>--</v>
      </c>
      <c r="L168" s="128"/>
      <c r="M168" s="15" t="str">
        <f t="shared" si="35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47393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23"/>
        <v>--</v>
      </c>
      <c r="K169" s="144" t="str">
        <f t="shared" si="34"/>
        <v>--</v>
      </c>
      <c r="L169" s="128"/>
      <c r="M169" s="15" t="str">
        <f t="shared" si="35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47394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23"/>
        <v>--</v>
      </c>
      <c r="K170" s="144" t="str">
        <f t="shared" si="34"/>
        <v>--</v>
      </c>
      <c r="L170" s="128"/>
      <c r="M170" s="15" t="str">
        <f t="shared" si="35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47395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23"/>
        <v>--</v>
      </c>
      <c r="K171" s="144" t="str">
        <f t="shared" si="34"/>
        <v>--</v>
      </c>
      <c r="L171" s="128"/>
      <c r="M171" s="15" t="str">
        <f t="shared" si="35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47396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23"/>
        <v>--</v>
      </c>
      <c r="K172" s="144" t="str">
        <f t="shared" si="34"/>
        <v>--</v>
      </c>
      <c r="L172" s="128"/>
      <c r="M172" s="15" t="str">
        <f t="shared" si="35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47397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23"/>
        <v>--</v>
      </c>
      <c r="K173" s="144" t="str">
        <f t="shared" si="34"/>
        <v>--</v>
      </c>
      <c r="L173" s="128"/>
      <c r="M173" s="15" t="str">
        <f t="shared" si="35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47398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23"/>
        <v>--</v>
      </c>
      <c r="K174" s="144" t="str">
        <f t="shared" si="34"/>
        <v>--</v>
      </c>
      <c r="L174" s="128"/>
      <c r="M174" s="15" t="str">
        <f t="shared" si="35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47399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23"/>
        <v>--</v>
      </c>
      <c r="K175" s="144" t="str">
        <f t="shared" si="34"/>
        <v>--</v>
      </c>
      <c r="L175" s="128"/>
      <c r="M175" s="15" t="str">
        <f t="shared" si="35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47400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23"/>
        <v>--</v>
      </c>
      <c r="K176" s="144" t="str">
        <f t="shared" si="34"/>
        <v>--</v>
      </c>
      <c r="L176" s="128"/>
      <c r="M176" s="15" t="str">
        <f t="shared" si="35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47401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23"/>
        <v>--</v>
      </c>
      <c r="K177" s="144" t="str">
        <f t="shared" si="34"/>
        <v>--</v>
      </c>
      <c r="L177" s="128"/>
      <c r="M177" s="15" t="str">
        <f t="shared" si="35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47402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23"/>
        <v>--</v>
      </c>
      <c r="K178" s="144" t="str">
        <f t="shared" si="34"/>
        <v>--</v>
      </c>
      <c r="L178" s="128"/>
      <c r="M178" s="15" t="str">
        <f t="shared" si="35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mergeCells count="5">
    <mergeCell ref="N14:O14"/>
    <mergeCell ref="R3:S3"/>
    <mergeCell ref="B6:C6"/>
    <mergeCell ref="B7:C7"/>
    <mergeCell ref="C13:D13"/>
  </mergeCells>
  <conditionalFormatting sqref="J199:L199">
    <cfRule type="cellIs" dxfId="11" priority="3" stopIfTrue="1" operator="lessThanOrEqual">
      <formula>0</formula>
    </cfRule>
    <cfRule type="cellIs" dxfId="10" priority="4" stopIfTrue="1" operator="greaterThanOrEqual">
      <formula>$F$12</formula>
    </cfRule>
  </conditionalFormatting>
  <conditionalFormatting sqref="K180:L198 J15 J179:J198 J149">
    <cfRule type="cellIs" dxfId="9" priority="5" stopIfTrue="1" operator="lessThanOrEqual">
      <formula>0</formula>
    </cfRule>
  </conditionalFormatting>
  <conditionalFormatting sqref="M16:M178">
    <cfRule type="cellIs" dxfId="8" priority="6" stopIfTrue="1" operator="greaterThan">
      <formula>0</formula>
    </cfRule>
  </conditionalFormatting>
  <conditionalFormatting sqref="J150:J178">
    <cfRule type="cellIs" dxfId="7" priority="2" stopIfTrue="1" operator="lessThanOrEqual">
      <formula>0</formula>
    </cfRule>
  </conditionalFormatting>
  <conditionalFormatting sqref="J16:J148">
    <cfRule type="cellIs" dxfId="6" priority="1" stopIfTrue="1" operator="lessThanOrEqual">
      <formula>0</formula>
    </cfRule>
  </conditionalFormatting>
  <dataValidations count="4">
    <dataValidation type="list" allowBlank="1" showInputMessage="1" showErrorMessage="1" sqref="L8" xr:uid="{5352EF6E-C05F-47AD-A5A1-DB0FAB5F1ADB}">
      <formula1>$W$15:$W$24</formula1>
    </dataValidation>
    <dataValidation type="list" allowBlank="1" showInputMessage="1" showErrorMessage="1" sqref="L5" xr:uid="{142BB807-B6DA-44B0-B1DE-CEB502BC9449}">
      <formula1>$AA$15:$AA$24</formula1>
    </dataValidation>
    <dataValidation type="list" allowBlank="1" showInputMessage="1" showErrorMessage="1" sqref="M11" xr:uid="{5D585C88-9278-460D-BFAD-B5AB94A7174C}">
      <formula1>$AC$15:$AC$20</formula1>
    </dataValidation>
    <dataValidation type="list" allowBlank="1" showInputMessage="1" showErrorMessage="1" sqref="L7" xr:uid="{382DFC30-F4E5-4AE8-A2C5-887028534BED}">
      <formula1>$W$15:$W$35</formula1>
    </dataValidation>
  </dataValidations>
  <hyperlinks>
    <hyperlink ref="O34" r:id="rId1" xr:uid="{CA78B890-C97D-4AEA-A419-25FC3F8A4091}"/>
  </hyperlinks>
  <pageMargins left="0.75" right="0.75" top="1" bottom="1" header="0.5" footer="0.5"/>
  <pageSetup scale="55" fitToHeight="3" orientation="portrait" r:id="rId2"/>
  <headerFooter alignWithMargins="0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C6B3-FB79-4307-BE7D-FE946CACA83B}">
  <sheetPr>
    <tabColor indexed="42"/>
    <pageSetUpPr fitToPage="1"/>
  </sheetPr>
  <dimension ref="B1:AJ214"/>
  <sheetViews>
    <sheetView zoomScale="120" zoomScaleNormal="120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thickBot="1" x14ac:dyDescent="0.3"/>
    <row r="2" spans="2:36" ht="28.5" customHeight="1" thickBot="1" x14ac:dyDescent="0.3">
      <c r="B2" s="211" t="s">
        <v>154</v>
      </c>
      <c r="C2" s="212"/>
      <c r="D2" s="212"/>
      <c r="E2" s="214"/>
      <c r="F2" s="214"/>
      <c r="G2" s="214"/>
      <c r="H2" s="214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7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76"/>
      <c r="S4" s="176"/>
      <c r="T4" s="176"/>
    </row>
    <row r="5" spans="2:36" ht="17.25" customHeight="1" thickTop="1" thickBot="1" x14ac:dyDescent="0.3">
      <c r="B5" s="7" t="s">
        <v>8</v>
      </c>
      <c r="C5" s="7"/>
      <c r="D5" s="31">
        <v>47604</v>
      </c>
      <c r="E5" s="6" t="s">
        <v>136</v>
      </c>
      <c r="F5" s="8"/>
      <c r="G5" s="8"/>
      <c r="H5" s="9"/>
      <c r="I5" s="9"/>
      <c r="J5" s="9"/>
      <c r="K5" s="9"/>
      <c r="L5" s="181">
        <v>2030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IF(L7=W35,"&lt;--Enter Managed Root Zone Depth (in)","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7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204"/>
      <c r="H11" s="169"/>
      <c r="I11" s="170"/>
      <c r="J11" t="str">
        <f>IF(L7=W35,"&lt;--Enter MAD value"," ")</f>
        <v xml:space="preserve"> </v>
      </c>
      <c r="K11" s="9"/>
      <c r="M11" s="206" t="s">
        <v>114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75" t="s">
        <v>0</v>
      </c>
      <c r="C14" s="174" t="s">
        <v>3</v>
      </c>
      <c r="D14" s="174" t="s">
        <v>83</v>
      </c>
      <c r="E14" s="174" t="s">
        <v>61</v>
      </c>
      <c r="F14" s="174" t="s">
        <v>62</v>
      </c>
      <c r="G14" s="174" t="s">
        <v>111</v>
      </c>
      <c r="H14" s="174" t="s">
        <v>19</v>
      </c>
      <c r="I14" s="174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47604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47605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47606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17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47607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47608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47609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47610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47611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47612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47613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47614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47615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47616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47617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47618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47619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47620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47621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47622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84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47623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47624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47625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47626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47627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47628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47629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47630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47631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47632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47633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47634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47635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47636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47637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47638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47639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47640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47641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47642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47643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47644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47645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47646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47647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47648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47649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47650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47651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47652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47653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47654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47655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47656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47657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47658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47659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47660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47661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47662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47663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47664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47665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47666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47667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47668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47669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47670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47671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47672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47673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47674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47675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47676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47677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47678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47679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47680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47681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47682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47683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47684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47685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47686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47687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47688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47689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47690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47691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47692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47693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47694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47695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47696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47697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47698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47699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47700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47701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47702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47703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47704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47705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47706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47707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47708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47709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47710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47711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47712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47713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47714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47715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47716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47717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47718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47719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47720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47721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47722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47723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47724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47725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47726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47727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47728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47729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47730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47731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47732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47733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7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47734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47735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47736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47737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47738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si="23"/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47739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si="23"/>
        <v>--</v>
      </c>
      <c r="K150" s="144" t="str">
        <f t="shared" ref="K150:K178" si="34">IF(J150="--","--",IF($K$12+(J150/$D$7*100)&lt;$F$10*100,$F$10*100,$K$12+(J150/$D$7*100)))</f>
        <v>--</v>
      </c>
      <c r="L150" s="128"/>
      <c r="M150" s="15" t="str">
        <f t="shared" ref="M150:M178" si="35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47740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23"/>
        <v>--</v>
      </c>
      <c r="K151" s="144" t="str">
        <f t="shared" si="34"/>
        <v>--</v>
      </c>
      <c r="L151" s="128"/>
      <c r="M151" s="15" t="str">
        <f t="shared" si="35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47741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23"/>
        <v>--</v>
      </c>
      <c r="K152" s="144" t="str">
        <f t="shared" si="34"/>
        <v>--</v>
      </c>
      <c r="L152" s="128"/>
      <c r="M152" s="15" t="str">
        <f t="shared" si="35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47742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23"/>
        <v>--</v>
      </c>
      <c r="K153" s="144" t="str">
        <f t="shared" si="34"/>
        <v>--</v>
      </c>
      <c r="L153" s="128"/>
      <c r="M153" s="15" t="str">
        <f t="shared" si="35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47743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23"/>
        <v>--</v>
      </c>
      <c r="K154" s="144" t="str">
        <f t="shared" si="34"/>
        <v>--</v>
      </c>
      <c r="L154" s="128"/>
      <c r="M154" s="15" t="str">
        <f t="shared" si="35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47744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23"/>
        <v>--</v>
      </c>
      <c r="K155" s="144" t="str">
        <f t="shared" si="34"/>
        <v>--</v>
      </c>
      <c r="L155" s="128"/>
      <c r="M155" s="15" t="str">
        <f t="shared" si="35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47745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23"/>
        <v>--</v>
      </c>
      <c r="K156" s="144" t="str">
        <f t="shared" si="34"/>
        <v>--</v>
      </c>
      <c r="L156" s="128"/>
      <c r="M156" s="15" t="str">
        <f t="shared" si="35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47746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23"/>
        <v>--</v>
      </c>
      <c r="K157" s="144" t="str">
        <f t="shared" si="34"/>
        <v>--</v>
      </c>
      <c r="L157" s="128"/>
      <c r="M157" s="15" t="str">
        <f t="shared" si="35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47747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23"/>
        <v>--</v>
      </c>
      <c r="K158" s="144" t="str">
        <f t="shared" si="34"/>
        <v>--</v>
      </c>
      <c r="L158" s="128"/>
      <c r="M158" s="15" t="str">
        <f t="shared" si="35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47748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23"/>
        <v>--</v>
      </c>
      <c r="K159" s="144" t="str">
        <f t="shared" si="34"/>
        <v>--</v>
      </c>
      <c r="L159" s="128"/>
      <c r="M159" s="15" t="str">
        <f t="shared" si="35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47749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23"/>
        <v>--</v>
      </c>
      <c r="K160" s="144" t="str">
        <f t="shared" si="34"/>
        <v>--</v>
      </c>
      <c r="L160" s="128"/>
      <c r="M160" s="15" t="str">
        <f t="shared" si="35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47750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23"/>
        <v>--</v>
      </c>
      <c r="K161" s="144" t="str">
        <f t="shared" si="34"/>
        <v>--</v>
      </c>
      <c r="L161" s="128"/>
      <c r="M161" s="15" t="str">
        <f t="shared" si="35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47751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23"/>
        <v>--</v>
      </c>
      <c r="K162" s="144" t="str">
        <f t="shared" si="34"/>
        <v>--</v>
      </c>
      <c r="L162" s="128"/>
      <c r="M162" s="15" t="str">
        <f t="shared" si="35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47752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23"/>
        <v>--</v>
      </c>
      <c r="K163" s="144" t="str">
        <f t="shared" si="34"/>
        <v>--</v>
      </c>
      <c r="L163" s="128"/>
      <c r="M163" s="15" t="str">
        <f t="shared" si="35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47753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23"/>
        <v>--</v>
      </c>
      <c r="K164" s="144" t="str">
        <f t="shared" si="34"/>
        <v>--</v>
      </c>
      <c r="L164" s="128"/>
      <c r="M164" s="15" t="str">
        <f t="shared" si="35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47754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23"/>
        <v>--</v>
      </c>
      <c r="K165" s="144" t="str">
        <f t="shared" si="34"/>
        <v>--</v>
      </c>
      <c r="L165" s="128"/>
      <c r="M165" s="15" t="str">
        <f t="shared" si="35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47755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23"/>
        <v>--</v>
      </c>
      <c r="K166" s="144" t="str">
        <f t="shared" si="34"/>
        <v>--</v>
      </c>
      <c r="L166" s="128"/>
      <c r="M166" s="15" t="str">
        <f t="shared" si="35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47756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23"/>
        <v>--</v>
      </c>
      <c r="K167" s="144" t="str">
        <f t="shared" si="34"/>
        <v>--</v>
      </c>
      <c r="L167" s="128"/>
      <c r="M167" s="15" t="str">
        <f t="shared" si="35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47757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23"/>
        <v>--</v>
      </c>
      <c r="K168" s="144" t="str">
        <f t="shared" si="34"/>
        <v>--</v>
      </c>
      <c r="L168" s="128"/>
      <c r="M168" s="15" t="str">
        <f t="shared" si="35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47758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23"/>
        <v>--</v>
      </c>
      <c r="K169" s="144" t="str">
        <f t="shared" si="34"/>
        <v>--</v>
      </c>
      <c r="L169" s="128"/>
      <c r="M169" s="15" t="str">
        <f t="shared" si="35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47759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23"/>
        <v>--</v>
      </c>
      <c r="K170" s="144" t="str">
        <f t="shared" si="34"/>
        <v>--</v>
      </c>
      <c r="L170" s="128"/>
      <c r="M170" s="15" t="str">
        <f t="shared" si="35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47760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23"/>
        <v>--</v>
      </c>
      <c r="K171" s="144" t="str">
        <f t="shared" si="34"/>
        <v>--</v>
      </c>
      <c r="L171" s="128"/>
      <c r="M171" s="15" t="str">
        <f t="shared" si="35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47761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23"/>
        <v>--</v>
      </c>
      <c r="K172" s="144" t="str">
        <f t="shared" si="34"/>
        <v>--</v>
      </c>
      <c r="L172" s="128"/>
      <c r="M172" s="15" t="str">
        <f t="shared" si="35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47762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23"/>
        <v>--</v>
      </c>
      <c r="K173" s="144" t="str">
        <f t="shared" si="34"/>
        <v>--</v>
      </c>
      <c r="L173" s="128"/>
      <c r="M173" s="15" t="str">
        <f t="shared" si="35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47763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23"/>
        <v>--</v>
      </c>
      <c r="K174" s="144" t="str">
        <f t="shared" si="34"/>
        <v>--</v>
      </c>
      <c r="L174" s="128"/>
      <c r="M174" s="15" t="str">
        <f t="shared" si="35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47764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23"/>
        <v>--</v>
      </c>
      <c r="K175" s="144" t="str">
        <f t="shared" si="34"/>
        <v>--</v>
      </c>
      <c r="L175" s="128"/>
      <c r="M175" s="15" t="str">
        <f t="shared" si="35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47765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23"/>
        <v>--</v>
      </c>
      <c r="K176" s="144" t="str">
        <f t="shared" si="34"/>
        <v>--</v>
      </c>
      <c r="L176" s="128"/>
      <c r="M176" s="15" t="str">
        <f t="shared" si="35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47766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23"/>
        <v>--</v>
      </c>
      <c r="K177" s="144" t="str">
        <f t="shared" si="34"/>
        <v>--</v>
      </c>
      <c r="L177" s="128"/>
      <c r="M177" s="15" t="str">
        <f t="shared" si="35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47767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23"/>
        <v>--</v>
      </c>
      <c r="K178" s="144" t="str">
        <f t="shared" si="34"/>
        <v>--</v>
      </c>
      <c r="L178" s="128"/>
      <c r="M178" s="15" t="str">
        <f t="shared" si="35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mergeCells count="5">
    <mergeCell ref="N14:O14"/>
    <mergeCell ref="R3:S3"/>
    <mergeCell ref="B6:C6"/>
    <mergeCell ref="B7:C7"/>
    <mergeCell ref="C13:D13"/>
  </mergeCells>
  <conditionalFormatting sqref="J199:L199">
    <cfRule type="cellIs" dxfId="5" priority="3" stopIfTrue="1" operator="lessThanOrEqual">
      <formula>0</formula>
    </cfRule>
    <cfRule type="cellIs" dxfId="4" priority="4" stopIfTrue="1" operator="greaterThanOrEqual">
      <formula>$F$12</formula>
    </cfRule>
  </conditionalFormatting>
  <conditionalFormatting sqref="K180:L198 J15 J179:J198 J149">
    <cfRule type="cellIs" dxfId="3" priority="5" stopIfTrue="1" operator="lessThanOrEqual">
      <formula>0</formula>
    </cfRule>
  </conditionalFormatting>
  <conditionalFormatting sqref="M16:M178">
    <cfRule type="cellIs" dxfId="2" priority="6" stopIfTrue="1" operator="greaterThan">
      <formula>0</formula>
    </cfRule>
  </conditionalFormatting>
  <conditionalFormatting sqref="J150:J178">
    <cfRule type="cellIs" dxfId="1" priority="2" stopIfTrue="1" operator="lessThanOrEqual">
      <formula>0</formula>
    </cfRule>
  </conditionalFormatting>
  <conditionalFormatting sqref="J16:J148">
    <cfRule type="cellIs" dxfId="0" priority="1" stopIfTrue="1" operator="lessThanOrEqual">
      <formula>0</formula>
    </cfRule>
  </conditionalFormatting>
  <dataValidations count="4">
    <dataValidation type="list" allowBlank="1" showInputMessage="1" showErrorMessage="1" sqref="L7" xr:uid="{74CF1BC0-854D-46D5-81F1-51108F58AA8B}">
      <formula1>$W$15:$W$35</formula1>
    </dataValidation>
    <dataValidation type="list" allowBlank="1" showInputMessage="1" showErrorMessage="1" sqref="M11" xr:uid="{906A5C84-AC17-4DF3-B400-02B539AFBA40}">
      <formula1>$AC$15:$AC$20</formula1>
    </dataValidation>
    <dataValidation type="list" allowBlank="1" showInputMessage="1" showErrorMessage="1" sqref="L5" xr:uid="{87E708D4-2A28-4375-A5CE-3E431CC82AA3}">
      <formula1>$AA$15:$AA$24</formula1>
    </dataValidation>
    <dataValidation type="list" allowBlank="1" showInputMessage="1" showErrorMessage="1" sqref="L8" xr:uid="{D5F61810-D054-4AC0-A834-FC1840375599}">
      <formula1>$W$15:$W$24</formula1>
    </dataValidation>
  </dataValidations>
  <hyperlinks>
    <hyperlink ref="O34" r:id="rId1" xr:uid="{8020F71A-0A5E-48FA-BABA-8054F78F2200}"/>
  </hyperlinks>
  <pageMargins left="0.75" right="0.75" top="1" bottom="1" header="0.5" footer="0.5"/>
  <pageSetup scale="55" fitToHeight="3" orientation="portrait" r:id="rId2"/>
  <headerFooter alignWithMargins="0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872C6-9ACB-4118-8295-058F462AB99D}">
  <dimension ref="A1:A15"/>
  <sheetViews>
    <sheetView topLeftCell="A23" workbookViewId="0">
      <selection activeCell="S104" sqref="S104"/>
    </sheetView>
  </sheetViews>
  <sheetFormatPr defaultRowHeight="13.2" x14ac:dyDescent="0.25"/>
  <sheetData>
    <row r="1" spans="1:1" x14ac:dyDescent="0.25">
      <c r="A1" s="17" t="s">
        <v>6</v>
      </c>
    </row>
    <row r="2" spans="1:1" x14ac:dyDescent="0.25">
      <c r="A2" s="9" t="s">
        <v>147</v>
      </c>
    </row>
    <row r="3" spans="1:1" x14ac:dyDescent="0.25">
      <c r="A3" s="9" t="s">
        <v>157</v>
      </c>
    </row>
    <row r="4" spans="1:1" x14ac:dyDescent="0.25">
      <c r="A4" t="s">
        <v>159</v>
      </c>
    </row>
    <row r="6" spans="1:1" x14ac:dyDescent="0.25">
      <c r="A6" s="166" t="s">
        <v>158</v>
      </c>
    </row>
    <row r="8" spans="1:1" x14ac:dyDescent="0.25">
      <c r="A8" s="9" t="s">
        <v>156</v>
      </c>
    </row>
    <row r="9" spans="1:1" x14ac:dyDescent="0.25">
      <c r="A9" s="9"/>
    </row>
    <row r="10" spans="1:1" x14ac:dyDescent="0.25">
      <c r="A10" s="166" t="s">
        <v>149</v>
      </c>
    </row>
    <row r="12" spans="1:1" x14ac:dyDescent="0.25">
      <c r="A12" s="207" t="s">
        <v>145</v>
      </c>
    </row>
    <row r="13" spans="1:1" x14ac:dyDescent="0.25">
      <c r="A13" s="9" t="s">
        <v>150</v>
      </c>
    </row>
    <row r="14" spans="1:1" x14ac:dyDescent="0.25">
      <c r="A14" s="9" t="s">
        <v>148</v>
      </c>
    </row>
    <row r="15" spans="1:1" x14ac:dyDescent="0.25">
      <c r="A15" s="9" t="s">
        <v>146</v>
      </c>
    </row>
  </sheetData>
  <sheetProtection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2"/>
    <pageSetUpPr fitToPage="1"/>
  </sheetPr>
  <dimension ref="B1:AJ214"/>
  <sheetViews>
    <sheetView zoomScale="120" zoomScaleNormal="120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thickBot="1" x14ac:dyDescent="0.3"/>
    <row r="2" spans="2:36" ht="28.5" customHeight="1" thickBot="1" x14ac:dyDescent="0.3">
      <c r="B2" s="211" t="s">
        <v>154</v>
      </c>
      <c r="C2" s="212"/>
      <c r="D2" s="212"/>
      <c r="E2" s="212"/>
      <c r="F2" s="212"/>
      <c r="G2" s="214"/>
      <c r="H2" s="215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4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38"/>
      <c r="S4" s="138"/>
      <c r="T4" s="146"/>
    </row>
    <row r="5" spans="2:36" ht="17.25" customHeight="1" thickTop="1" thickBot="1" x14ac:dyDescent="0.3">
      <c r="B5" s="7" t="s">
        <v>8</v>
      </c>
      <c r="C5" s="7"/>
      <c r="D5" s="31">
        <v>44317</v>
      </c>
      <c r="E5" s="6" t="s">
        <v>136</v>
      </c>
      <c r="F5" s="8"/>
      <c r="G5" s="8"/>
      <c r="H5" s="9"/>
      <c r="I5" s="9"/>
      <c r="J5" s="9"/>
      <c r="K5" s="9"/>
      <c r="L5" s="181">
        <v>2021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IF(L7=W35,"&lt;----- Enter Managed Root Zone Depth (ft)","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4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204"/>
      <c r="H11" s="169"/>
      <c r="I11" s="170"/>
      <c r="J11" t="str">
        <f>IF(L7=W35,"&lt;---Enter MAD value"," ")</f>
        <v xml:space="preserve"> </v>
      </c>
      <c r="K11" s="9"/>
      <c r="M11" s="206">
        <v>0.5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31" t="s">
        <v>0</v>
      </c>
      <c r="C14" s="130" t="s">
        <v>3</v>
      </c>
      <c r="D14" s="130" t="s">
        <v>83</v>
      </c>
      <c r="E14" s="130" t="s">
        <v>61</v>
      </c>
      <c r="F14" s="130" t="s">
        <v>62</v>
      </c>
      <c r="G14" s="145" t="s">
        <v>111</v>
      </c>
      <c r="H14" s="130" t="s">
        <v>19</v>
      </c>
      <c r="I14" s="130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44317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44318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44319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9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44320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44321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44322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44323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44324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44325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44326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44327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44328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44329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44330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44331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44332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44333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44334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44335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142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44336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44337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X35" s="9" t="s">
        <v>152</v>
      </c>
      <c r="Y35" s="9" t="s">
        <v>152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44338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44339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44340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44341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44342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44343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44344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44345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44346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44347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44348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44349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44350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44351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44352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44353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44354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44355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44356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44357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44358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44359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44360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44361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44362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44363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44364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44365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44366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44367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44368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44369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44370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44371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44372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44373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44374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44375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44376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44377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44378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44379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44380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44381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44382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44383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44384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44385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44386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44387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44388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44389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44390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44391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44392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44393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44394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44395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44396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44397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44398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44399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44400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44401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44402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44403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44404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44405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44406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44407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44408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44409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44410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44411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44412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44413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44414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44415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44416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44417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44418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44419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44420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44421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44422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44423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44424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44425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44426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44427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44428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44429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44430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44431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44432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44433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44434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44435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44436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44437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44438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44439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44440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44441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44442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44443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44444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44445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44446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4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44447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44448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44449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44450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44451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ref="J149" si="34">IF(L149&lt;&gt;"",(L149-$K$12)/100*$D$7,IF(D149=0,"--",IF(J148+I149&gt;$F$12,$F$12,IF(J148+I149&lt;-$AE$15,-$AE$15,J148+I149))))</f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44452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ref="J150:J178" si="35">IF(L150&lt;&gt;"",(L150-$K$12)/100*$D$7,IF(D150=0,"--",IF(J149+I150&gt;$F$12,$F$12,IF(J149+I150&lt;-$AE$15,-$AE$15,J149+I150))))</f>
        <v>--</v>
      </c>
      <c r="K150" s="144" t="str">
        <f t="shared" ref="K150:K178" si="36">IF(J150="--","--",IF($K$12+(J150/$D$7*100)&lt;$F$10*100,$F$10*100,$K$12+(J150/$D$7*100)))</f>
        <v>--</v>
      </c>
      <c r="L150" s="128"/>
      <c r="M150" s="15" t="str">
        <f t="shared" ref="M150:M178" si="37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44453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35"/>
        <v>--</v>
      </c>
      <c r="K151" s="144" t="str">
        <f t="shared" si="36"/>
        <v>--</v>
      </c>
      <c r="L151" s="128"/>
      <c r="M151" s="15" t="str">
        <f t="shared" si="37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44454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35"/>
        <v>--</v>
      </c>
      <c r="K152" s="144" t="str">
        <f t="shared" si="36"/>
        <v>--</v>
      </c>
      <c r="L152" s="128"/>
      <c r="M152" s="15" t="str">
        <f t="shared" si="37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44455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35"/>
        <v>--</v>
      </c>
      <c r="K153" s="144" t="str">
        <f t="shared" si="36"/>
        <v>--</v>
      </c>
      <c r="L153" s="128"/>
      <c r="M153" s="15" t="str">
        <f t="shared" si="37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44456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35"/>
        <v>--</v>
      </c>
      <c r="K154" s="144" t="str">
        <f t="shared" si="36"/>
        <v>--</v>
      </c>
      <c r="L154" s="128"/>
      <c r="M154" s="15" t="str">
        <f t="shared" si="37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44457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35"/>
        <v>--</v>
      </c>
      <c r="K155" s="144" t="str">
        <f t="shared" si="36"/>
        <v>--</v>
      </c>
      <c r="L155" s="128"/>
      <c r="M155" s="15" t="str">
        <f t="shared" si="37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44458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35"/>
        <v>--</v>
      </c>
      <c r="K156" s="144" t="str">
        <f t="shared" si="36"/>
        <v>--</v>
      </c>
      <c r="L156" s="128"/>
      <c r="M156" s="15" t="str">
        <f t="shared" si="37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44459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35"/>
        <v>--</v>
      </c>
      <c r="K157" s="144" t="str">
        <f t="shared" si="36"/>
        <v>--</v>
      </c>
      <c r="L157" s="128"/>
      <c r="M157" s="15" t="str">
        <f t="shared" si="37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44460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35"/>
        <v>--</v>
      </c>
      <c r="K158" s="144" t="str">
        <f t="shared" si="36"/>
        <v>--</v>
      </c>
      <c r="L158" s="128"/>
      <c r="M158" s="15" t="str">
        <f t="shared" si="37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44461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35"/>
        <v>--</v>
      </c>
      <c r="K159" s="144" t="str">
        <f t="shared" si="36"/>
        <v>--</v>
      </c>
      <c r="L159" s="128"/>
      <c r="M159" s="15" t="str">
        <f t="shared" si="37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44462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35"/>
        <v>--</v>
      </c>
      <c r="K160" s="144" t="str">
        <f t="shared" si="36"/>
        <v>--</v>
      </c>
      <c r="L160" s="128"/>
      <c r="M160" s="15" t="str">
        <f t="shared" si="37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44463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35"/>
        <v>--</v>
      </c>
      <c r="K161" s="144" t="str">
        <f t="shared" si="36"/>
        <v>--</v>
      </c>
      <c r="L161" s="128"/>
      <c r="M161" s="15" t="str">
        <f t="shared" si="37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44464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35"/>
        <v>--</v>
      </c>
      <c r="K162" s="144" t="str">
        <f t="shared" si="36"/>
        <v>--</v>
      </c>
      <c r="L162" s="128"/>
      <c r="M162" s="15" t="str">
        <f t="shared" si="37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44465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35"/>
        <v>--</v>
      </c>
      <c r="K163" s="144" t="str">
        <f t="shared" si="36"/>
        <v>--</v>
      </c>
      <c r="L163" s="128"/>
      <c r="M163" s="15" t="str">
        <f t="shared" si="37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44466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35"/>
        <v>--</v>
      </c>
      <c r="K164" s="144" t="str">
        <f t="shared" si="36"/>
        <v>--</v>
      </c>
      <c r="L164" s="128"/>
      <c r="M164" s="15" t="str">
        <f t="shared" si="37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44467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35"/>
        <v>--</v>
      </c>
      <c r="K165" s="144" t="str">
        <f t="shared" si="36"/>
        <v>--</v>
      </c>
      <c r="L165" s="128"/>
      <c r="M165" s="15" t="str">
        <f t="shared" si="37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44468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35"/>
        <v>--</v>
      </c>
      <c r="K166" s="144" t="str">
        <f t="shared" si="36"/>
        <v>--</v>
      </c>
      <c r="L166" s="128"/>
      <c r="M166" s="15" t="str">
        <f t="shared" si="37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44469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35"/>
        <v>--</v>
      </c>
      <c r="K167" s="144" t="str">
        <f t="shared" si="36"/>
        <v>--</v>
      </c>
      <c r="L167" s="128"/>
      <c r="M167" s="15" t="str">
        <f t="shared" si="37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44470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35"/>
        <v>--</v>
      </c>
      <c r="K168" s="144" t="str">
        <f t="shared" si="36"/>
        <v>--</v>
      </c>
      <c r="L168" s="128"/>
      <c r="M168" s="15" t="str">
        <f t="shared" si="37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44471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35"/>
        <v>--</v>
      </c>
      <c r="K169" s="144" t="str">
        <f t="shared" si="36"/>
        <v>--</v>
      </c>
      <c r="L169" s="128"/>
      <c r="M169" s="15" t="str">
        <f t="shared" si="37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44472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35"/>
        <v>--</v>
      </c>
      <c r="K170" s="144" t="str">
        <f t="shared" si="36"/>
        <v>--</v>
      </c>
      <c r="L170" s="128"/>
      <c r="M170" s="15" t="str">
        <f t="shared" si="37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44473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35"/>
        <v>--</v>
      </c>
      <c r="K171" s="144" t="str">
        <f t="shared" si="36"/>
        <v>--</v>
      </c>
      <c r="L171" s="128"/>
      <c r="M171" s="15" t="str">
        <f t="shared" si="37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44474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35"/>
        <v>--</v>
      </c>
      <c r="K172" s="144" t="str">
        <f t="shared" si="36"/>
        <v>--</v>
      </c>
      <c r="L172" s="128"/>
      <c r="M172" s="15" t="str">
        <f t="shared" si="37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44475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35"/>
        <v>--</v>
      </c>
      <c r="K173" s="144" t="str">
        <f t="shared" si="36"/>
        <v>--</v>
      </c>
      <c r="L173" s="128"/>
      <c r="M173" s="15" t="str">
        <f t="shared" si="37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44476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35"/>
        <v>--</v>
      </c>
      <c r="K174" s="144" t="str">
        <f t="shared" si="36"/>
        <v>--</v>
      </c>
      <c r="L174" s="128"/>
      <c r="M174" s="15" t="str">
        <f t="shared" si="37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44477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35"/>
        <v>--</v>
      </c>
      <c r="K175" s="144" t="str">
        <f t="shared" si="36"/>
        <v>--</v>
      </c>
      <c r="L175" s="128"/>
      <c r="M175" s="15" t="str">
        <f t="shared" si="37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44478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35"/>
        <v>--</v>
      </c>
      <c r="K176" s="144" t="str">
        <f t="shared" si="36"/>
        <v>--</v>
      </c>
      <c r="L176" s="128"/>
      <c r="M176" s="15" t="str">
        <f t="shared" si="37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44479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35"/>
        <v>--</v>
      </c>
      <c r="K177" s="144" t="str">
        <f t="shared" si="36"/>
        <v>--</v>
      </c>
      <c r="L177" s="128"/>
      <c r="M177" s="15" t="str">
        <f t="shared" si="37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44480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35"/>
        <v>--</v>
      </c>
      <c r="K178" s="144" t="str">
        <f t="shared" si="36"/>
        <v>--</v>
      </c>
      <c r="L178" s="128"/>
      <c r="M178" s="15" t="str">
        <f t="shared" si="37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sortState xmlns:xlrd2="http://schemas.microsoft.com/office/spreadsheetml/2017/richdata2" ref="W15:Y34">
    <sortCondition ref="W15:W34"/>
  </sortState>
  <mergeCells count="5">
    <mergeCell ref="R3:S3"/>
    <mergeCell ref="N14:O14"/>
    <mergeCell ref="B6:C6"/>
    <mergeCell ref="B7:C7"/>
    <mergeCell ref="C13:D13"/>
  </mergeCells>
  <phoneticPr fontId="1" type="noConversion"/>
  <conditionalFormatting sqref="J199:L199">
    <cfRule type="cellIs" dxfId="59" priority="3" stopIfTrue="1" operator="lessThanOrEqual">
      <formula>0</formula>
    </cfRule>
    <cfRule type="cellIs" dxfId="58" priority="4" stopIfTrue="1" operator="greaterThanOrEqual">
      <formula>$F$12</formula>
    </cfRule>
  </conditionalFormatting>
  <conditionalFormatting sqref="K180:L198 J15 J179:J198 J149">
    <cfRule type="cellIs" dxfId="57" priority="5" stopIfTrue="1" operator="lessThanOrEqual">
      <formula>0</formula>
    </cfRule>
  </conditionalFormatting>
  <conditionalFormatting sqref="M16:M178">
    <cfRule type="cellIs" dxfId="56" priority="6" stopIfTrue="1" operator="greaterThan">
      <formula>0</formula>
    </cfRule>
  </conditionalFormatting>
  <conditionalFormatting sqref="J150:J178">
    <cfRule type="cellIs" dxfId="55" priority="2" stopIfTrue="1" operator="lessThanOrEqual">
      <formula>0</formula>
    </cfRule>
  </conditionalFormatting>
  <conditionalFormatting sqref="J16:J148">
    <cfRule type="cellIs" dxfId="54" priority="1" stopIfTrue="1" operator="lessThanOrEqual">
      <formula>0</formula>
    </cfRule>
  </conditionalFormatting>
  <dataValidations count="4">
    <dataValidation type="list" allowBlank="1" showInputMessage="1" showErrorMessage="1" sqref="L8" xr:uid="{2DE70A5C-B44C-4E48-A6E7-C3A9A2778196}">
      <formula1>$W$15:$W$24</formula1>
    </dataValidation>
    <dataValidation type="list" allowBlank="1" showInputMessage="1" showErrorMessage="1" sqref="L5" xr:uid="{EB34C552-2C4A-42CF-9C6B-05DEA2ABA40B}">
      <formula1>$AA$15:$AA$24</formula1>
    </dataValidation>
    <dataValidation type="list" allowBlank="1" showInputMessage="1" showErrorMessage="1" sqref="M11" xr:uid="{102CB121-A600-45D1-8E45-DFFDCB69D619}">
      <formula1>$AC$15:$AC$20</formula1>
    </dataValidation>
    <dataValidation type="list" allowBlank="1" showInputMessage="1" showErrorMessage="1" sqref="L7" xr:uid="{6DAAD1C3-40E1-49C8-AF54-D52A4E534F36}">
      <formula1>$W$15:$W$35</formula1>
    </dataValidation>
  </dataValidations>
  <hyperlinks>
    <hyperlink ref="O34" r:id="rId1" xr:uid="{00000000-0004-0000-0100-000000000000}"/>
  </hyperlinks>
  <pageMargins left="0.75" right="0.75" top="1" bottom="1" header="0.5" footer="0.5"/>
  <pageSetup scale="56" fitToHeight="3" orientation="portrait" r:id="rId2"/>
  <headerFooter alignWithMargins="0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1826-B274-4B4B-B9CE-D441C596B2E1}">
  <sheetPr>
    <tabColor indexed="42"/>
    <pageSetUpPr fitToPage="1"/>
  </sheetPr>
  <dimension ref="B1:AJ214"/>
  <sheetViews>
    <sheetView zoomScale="120" zoomScaleNormal="120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thickBot="1" x14ac:dyDescent="0.3"/>
    <row r="2" spans="2:36" ht="28.5" customHeight="1" thickBot="1" x14ac:dyDescent="0.3">
      <c r="B2" s="211" t="s">
        <v>154</v>
      </c>
      <c r="C2" s="212"/>
      <c r="D2" s="212"/>
      <c r="E2" s="214"/>
      <c r="F2" s="214"/>
      <c r="G2" s="214"/>
      <c r="H2" s="214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7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76"/>
      <c r="S4" s="176"/>
      <c r="T4" s="176"/>
    </row>
    <row r="5" spans="2:36" ht="17.25" customHeight="1" thickTop="1" thickBot="1" x14ac:dyDescent="0.3">
      <c r="B5" s="7" t="s">
        <v>8</v>
      </c>
      <c r="C5" s="7"/>
      <c r="D5" s="31">
        <v>44682</v>
      </c>
      <c r="E5" s="6" t="s">
        <v>136</v>
      </c>
      <c r="F5" s="8"/>
      <c r="G5" s="8"/>
      <c r="H5" s="9"/>
      <c r="I5" s="9"/>
      <c r="J5" s="9"/>
      <c r="K5" s="9"/>
      <c r="L5" s="181">
        <v>2022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IF(L7=W35,"&lt;---Enter Managed root zone depth (in)","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7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204"/>
      <c r="H11" s="169"/>
      <c r="I11" s="170"/>
      <c r="J11" t="str">
        <f>IF(L7=W35,"&lt;---Enter MAD value"," ")</f>
        <v xml:space="preserve"> </v>
      </c>
      <c r="K11" s="9"/>
      <c r="M11" s="206" t="s">
        <v>114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75" t="s">
        <v>0</v>
      </c>
      <c r="C14" s="174" t="s">
        <v>3</v>
      </c>
      <c r="D14" s="174" t="s">
        <v>83</v>
      </c>
      <c r="E14" s="174" t="s">
        <v>61</v>
      </c>
      <c r="F14" s="174" t="s">
        <v>62</v>
      </c>
      <c r="G14" s="174" t="s">
        <v>111</v>
      </c>
      <c r="H14" s="174" t="s">
        <v>19</v>
      </c>
      <c r="I14" s="174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44682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44683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44684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17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44685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44686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44687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44688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44689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44690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44691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44692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44693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44694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44695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44696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44697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44698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44699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44700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84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44701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44702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44703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44704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44705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44706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44707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44708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44709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44710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44711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44712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44713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44714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44715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44716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44717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44718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44719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44720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44721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44722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44723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44724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44725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44726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44727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44728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44729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44730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44731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44732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44733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44734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44735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44736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44737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44738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44739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44740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44741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44742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44743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44744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44745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44746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44747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44748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44749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44750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44751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44752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44753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44754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44755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44756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44757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44758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44759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44760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44761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44762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44763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44764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44765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44766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44767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44768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44769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44770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44771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44772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44773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44774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44775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44776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44777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44778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44779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44780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44781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44782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44783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44784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44785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44786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44787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44788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44789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44790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44791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44792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44793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44794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44795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44796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44797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44798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44799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44800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44801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44802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44803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44804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44805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44806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44807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44808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44809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44810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44811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7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44812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44813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44814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44815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44816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si="23"/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44817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si="23"/>
        <v>--</v>
      </c>
      <c r="K150" s="144" t="str">
        <f t="shared" ref="K150:K178" si="34">IF(J150="--","--",IF($K$12+(J150/$D$7*100)&lt;$F$10*100,$F$10*100,$K$12+(J150/$D$7*100)))</f>
        <v>--</v>
      </c>
      <c r="L150" s="128"/>
      <c r="M150" s="15" t="str">
        <f t="shared" ref="M150:M178" si="35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44818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23"/>
        <v>--</v>
      </c>
      <c r="K151" s="144" t="str">
        <f t="shared" si="34"/>
        <v>--</v>
      </c>
      <c r="L151" s="128"/>
      <c r="M151" s="15" t="str">
        <f t="shared" si="35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44819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23"/>
        <v>--</v>
      </c>
      <c r="K152" s="144" t="str">
        <f t="shared" si="34"/>
        <v>--</v>
      </c>
      <c r="L152" s="128"/>
      <c r="M152" s="15" t="str">
        <f t="shared" si="35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44820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23"/>
        <v>--</v>
      </c>
      <c r="K153" s="144" t="str">
        <f t="shared" si="34"/>
        <v>--</v>
      </c>
      <c r="L153" s="128"/>
      <c r="M153" s="15" t="str">
        <f t="shared" si="35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44821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23"/>
        <v>--</v>
      </c>
      <c r="K154" s="144" t="str">
        <f t="shared" si="34"/>
        <v>--</v>
      </c>
      <c r="L154" s="128"/>
      <c r="M154" s="15" t="str">
        <f t="shared" si="35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44822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23"/>
        <v>--</v>
      </c>
      <c r="K155" s="144" t="str">
        <f t="shared" si="34"/>
        <v>--</v>
      </c>
      <c r="L155" s="128"/>
      <c r="M155" s="15" t="str">
        <f t="shared" si="35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44823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23"/>
        <v>--</v>
      </c>
      <c r="K156" s="144" t="str">
        <f t="shared" si="34"/>
        <v>--</v>
      </c>
      <c r="L156" s="128"/>
      <c r="M156" s="15" t="str">
        <f t="shared" si="35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44824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23"/>
        <v>--</v>
      </c>
      <c r="K157" s="144" t="str">
        <f t="shared" si="34"/>
        <v>--</v>
      </c>
      <c r="L157" s="128"/>
      <c r="M157" s="15" t="str">
        <f t="shared" si="35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44825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23"/>
        <v>--</v>
      </c>
      <c r="K158" s="144" t="str">
        <f t="shared" si="34"/>
        <v>--</v>
      </c>
      <c r="L158" s="128"/>
      <c r="M158" s="15" t="str">
        <f t="shared" si="35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44826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23"/>
        <v>--</v>
      </c>
      <c r="K159" s="144" t="str">
        <f t="shared" si="34"/>
        <v>--</v>
      </c>
      <c r="L159" s="128"/>
      <c r="M159" s="15" t="str">
        <f t="shared" si="35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44827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23"/>
        <v>--</v>
      </c>
      <c r="K160" s="144" t="str">
        <f t="shared" si="34"/>
        <v>--</v>
      </c>
      <c r="L160" s="128"/>
      <c r="M160" s="15" t="str">
        <f t="shared" si="35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44828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23"/>
        <v>--</v>
      </c>
      <c r="K161" s="144" t="str">
        <f t="shared" si="34"/>
        <v>--</v>
      </c>
      <c r="L161" s="128"/>
      <c r="M161" s="15" t="str">
        <f t="shared" si="35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44829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23"/>
        <v>--</v>
      </c>
      <c r="K162" s="144" t="str">
        <f t="shared" si="34"/>
        <v>--</v>
      </c>
      <c r="L162" s="128"/>
      <c r="M162" s="15" t="str">
        <f t="shared" si="35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44830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23"/>
        <v>--</v>
      </c>
      <c r="K163" s="144" t="str">
        <f t="shared" si="34"/>
        <v>--</v>
      </c>
      <c r="L163" s="128"/>
      <c r="M163" s="15" t="str">
        <f t="shared" si="35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44831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23"/>
        <v>--</v>
      </c>
      <c r="K164" s="144" t="str">
        <f t="shared" si="34"/>
        <v>--</v>
      </c>
      <c r="L164" s="128"/>
      <c r="M164" s="15" t="str">
        <f t="shared" si="35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44832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23"/>
        <v>--</v>
      </c>
      <c r="K165" s="144" t="str">
        <f t="shared" si="34"/>
        <v>--</v>
      </c>
      <c r="L165" s="128"/>
      <c r="M165" s="15" t="str">
        <f t="shared" si="35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44833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23"/>
        <v>--</v>
      </c>
      <c r="K166" s="144" t="str">
        <f t="shared" si="34"/>
        <v>--</v>
      </c>
      <c r="L166" s="128"/>
      <c r="M166" s="15" t="str">
        <f t="shared" si="35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44834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23"/>
        <v>--</v>
      </c>
      <c r="K167" s="144" t="str">
        <f t="shared" si="34"/>
        <v>--</v>
      </c>
      <c r="L167" s="128"/>
      <c r="M167" s="15" t="str">
        <f t="shared" si="35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44835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23"/>
        <v>--</v>
      </c>
      <c r="K168" s="144" t="str">
        <f t="shared" si="34"/>
        <v>--</v>
      </c>
      <c r="L168" s="128"/>
      <c r="M168" s="15" t="str">
        <f t="shared" si="35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44836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23"/>
        <v>--</v>
      </c>
      <c r="K169" s="144" t="str">
        <f t="shared" si="34"/>
        <v>--</v>
      </c>
      <c r="L169" s="128"/>
      <c r="M169" s="15" t="str">
        <f t="shared" si="35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44837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23"/>
        <v>--</v>
      </c>
      <c r="K170" s="144" t="str">
        <f t="shared" si="34"/>
        <v>--</v>
      </c>
      <c r="L170" s="128"/>
      <c r="M170" s="15" t="str">
        <f t="shared" si="35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44838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23"/>
        <v>--</v>
      </c>
      <c r="K171" s="144" t="str">
        <f t="shared" si="34"/>
        <v>--</v>
      </c>
      <c r="L171" s="128"/>
      <c r="M171" s="15" t="str">
        <f t="shared" si="35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44839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23"/>
        <v>--</v>
      </c>
      <c r="K172" s="144" t="str">
        <f t="shared" si="34"/>
        <v>--</v>
      </c>
      <c r="L172" s="128"/>
      <c r="M172" s="15" t="str">
        <f t="shared" si="35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44840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23"/>
        <v>--</v>
      </c>
      <c r="K173" s="144" t="str">
        <f t="shared" si="34"/>
        <v>--</v>
      </c>
      <c r="L173" s="128"/>
      <c r="M173" s="15" t="str">
        <f t="shared" si="35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44841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23"/>
        <v>--</v>
      </c>
      <c r="K174" s="144" t="str">
        <f t="shared" si="34"/>
        <v>--</v>
      </c>
      <c r="L174" s="128"/>
      <c r="M174" s="15" t="str">
        <f t="shared" si="35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44842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23"/>
        <v>--</v>
      </c>
      <c r="K175" s="144" t="str">
        <f t="shared" si="34"/>
        <v>--</v>
      </c>
      <c r="L175" s="128"/>
      <c r="M175" s="15" t="str">
        <f t="shared" si="35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44843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23"/>
        <v>--</v>
      </c>
      <c r="K176" s="144" t="str">
        <f t="shared" si="34"/>
        <v>--</v>
      </c>
      <c r="L176" s="128"/>
      <c r="M176" s="15" t="str">
        <f t="shared" si="35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44844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23"/>
        <v>--</v>
      </c>
      <c r="K177" s="144" t="str">
        <f t="shared" si="34"/>
        <v>--</v>
      </c>
      <c r="L177" s="128"/>
      <c r="M177" s="15" t="str">
        <f t="shared" si="35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44845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23"/>
        <v>--</v>
      </c>
      <c r="K178" s="144" t="str">
        <f t="shared" si="34"/>
        <v>--</v>
      </c>
      <c r="L178" s="128"/>
      <c r="M178" s="15" t="str">
        <f t="shared" si="35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mergeCells count="5">
    <mergeCell ref="N14:O14"/>
    <mergeCell ref="R3:S3"/>
    <mergeCell ref="B6:C6"/>
    <mergeCell ref="B7:C7"/>
    <mergeCell ref="C13:D13"/>
  </mergeCells>
  <conditionalFormatting sqref="J199:L199">
    <cfRule type="cellIs" dxfId="53" priority="3" stopIfTrue="1" operator="lessThanOrEqual">
      <formula>0</formula>
    </cfRule>
    <cfRule type="cellIs" dxfId="52" priority="4" stopIfTrue="1" operator="greaterThanOrEqual">
      <formula>$F$12</formula>
    </cfRule>
  </conditionalFormatting>
  <conditionalFormatting sqref="K180:L198 J15 J179:J198 J149">
    <cfRule type="cellIs" dxfId="51" priority="5" stopIfTrue="1" operator="lessThanOrEqual">
      <formula>0</formula>
    </cfRule>
  </conditionalFormatting>
  <conditionalFormatting sqref="M16:M178">
    <cfRule type="cellIs" dxfId="50" priority="6" stopIfTrue="1" operator="greaterThan">
      <formula>0</formula>
    </cfRule>
  </conditionalFormatting>
  <conditionalFormatting sqref="J150:J178">
    <cfRule type="cellIs" dxfId="49" priority="2" stopIfTrue="1" operator="lessThanOrEqual">
      <formula>0</formula>
    </cfRule>
  </conditionalFormatting>
  <conditionalFormatting sqref="J16:J148">
    <cfRule type="cellIs" dxfId="48" priority="1" stopIfTrue="1" operator="lessThanOrEqual">
      <formula>0</formula>
    </cfRule>
  </conditionalFormatting>
  <dataValidations count="4">
    <dataValidation type="list" allowBlank="1" showInputMessage="1" showErrorMessage="1" sqref="L7" xr:uid="{F565BB0E-5AC1-4E44-B97F-6E2344138DAB}">
      <formula1>$W$15:$W$35</formula1>
    </dataValidation>
    <dataValidation type="list" allowBlank="1" showInputMessage="1" showErrorMessage="1" sqref="M11" xr:uid="{2855CDF6-355B-4B4F-BC4A-8D83B45BC905}">
      <formula1>$AC$15:$AC$20</formula1>
    </dataValidation>
    <dataValidation type="list" allowBlank="1" showInputMessage="1" showErrorMessage="1" sqref="L5" xr:uid="{5A44BD9F-31D4-4924-AE60-EC55D1CEC850}">
      <formula1>$AA$15:$AA$24</formula1>
    </dataValidation>
    <dataValidation type="list" allowBlank="1" showInputMessage="1" showErrorMessage="1" sqref="L8" xr:uid="{EA554466-D4E7-40C9-B5F6-010C96E930DF}">
      <formula1>$W$15:$W$24</formula1>
    </dataValidation>
  </dataValidations>
  <hyperlinks>
    <hyperlink ref="O34" r:id="rId1" xr:uid="{14621A2C-F453-4558-9F82-D3BF70D37BAB}"/>
  </hyperlinks>
  <pageMargins left="0.75" right="0.75" top="1" bottom="1" header="0.5" footer="0.5"/>
  <pageSetup scale="56" fitToHeight="3" orientation="portrait" r:id="rId2"/>
  <headerFooter alignWithMargins="0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545AD-D255-4967-B7FE-F080B1C7B83C}">
  <sheetPr>
    <tabColor indexed="42"/>
    <pageSetUpPr fitToPage="1"/>
  </sheetPr>
  <dimension ref="B1:AJ214"/>
  <sheetViews>
    <sheetView topLeftCell="A2" zoomScale="115" zoomScaleNormal="115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thickBot="1" x14ac:dyDescent="0.3"/>
    <row r="2" spans="2:36" ht="28.5" customHeight="1" thickBot="1" x14ac:dyDescent="0.3">
      <c r="B2" s="211" t="s">
        <v>154</v>
      </c>
      <c r="C2" s="212"/>
      <c r="D2" s="212"/>
      <c r="E2" s="214"/>
      <c r="F2" s="214"/>
      <c r="G2" s="214"/>
      <c r="H2" s="214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7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76"/>
      <c r="S4" s="176"/>
      <c r="T4" s="176"/>
    </row>
    <row r="5" spans="2:36" ht="17.25" customHeight="1" thickTop="1" thickBot="1" x14ac:dyDescent="0.3">
      <c r="B5" s="7" t="s">
        <v>8</v>
      </c>
      <c r="C5" s="7"/>
      <c r="D5" s="31">
        <v>45047</v>
      </c>
      <c r="E5" s="6" t="s">
        <v>136</v>
      </c>
      <c r="F5" s="8"/>
      <c r="G5" s="8"/>
      <c r="H5" s="9"/>
      <c r="I5" s="9"/>
      <c r="J5" s="9"/>
      <c r="K5" s="9"/>
      <c r="L5" s="181">
        <v>2023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IF(L7=W35,"&lt;----Enter Managed Root Zone Depth (in)","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7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204"/>
      <c r="H11" s="169"/>
      <c r="I11" s="170"/>
      <c r="J11" t="str">
        <f>IF(L7=W35,"&lt;--Enter MAD value"," ")</f>
        <v xml:space="preserve"> </v>
      </c>
      <c r="K11" s="9"/>
      <c r="M11" s="206" t="s">
        <v>114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75" t="s">
        <v>0</v>
      </c>
      <c r="C14" s="174" t="s">
        <v>3</v>
      </c>
      <c r="D14" s="174" t="s">
        <v>83</v>
      </c>
      <c r="E14" s="174" t="s">
        <v>61</v>
      </c>
      <c r="F14" s="174" t="s">
        <v>62</v>
      </c>
      <c r="G14" s="174" t="s">
        <v>111</v>
      </c>
      <c r="H14" s="174" t="s">
        <v>19</v>
      </c>
      <c r="I14" s="174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45047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45048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45049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17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45050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45051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45052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45053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45054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45055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45056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45057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45058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45059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45060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45061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45062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45063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45064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45065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84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45066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45067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45068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45069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45070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45071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45072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45073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45074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45075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45076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45077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45078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45079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45080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45081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45082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45083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45084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45085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45086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45087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45088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45089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45090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45091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45092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45093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45094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45095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45096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45097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45098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45099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45100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45101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45102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45103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45104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45105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45106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45107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45108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45109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45110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45111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45112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45113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45114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45115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45116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45117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45118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45119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45120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45121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45122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45123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45124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45125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45126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45127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45128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45129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45130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45131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45132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45133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45134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45135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45136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45137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45138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45139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45140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45141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45142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45143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45144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45145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45146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45147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45148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45149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45150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45151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45152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45153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45154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45155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45156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45157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45158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45159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45160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45161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45162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45163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45164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45165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45166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45167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45168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45169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45170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45171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45172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45173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45174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45175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45176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7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45177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45178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45179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45180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45181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si="23"/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45182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si="23"/>
        <v>--</v>
      </c>
      <c r="K150" s="144" t="str">
        <f t="shared" ref="K150:K178" si="34">IF(J150="--","--",IF($K$12+(J150/$D$7*100)&lt;$F$10*100,$F$10*100,$K$12+(J150/$D$7*100)))</f>
        <v>--</v>
      </c>
      <c r="L150" s="128"/>
      <c r="M150" s="15" t="str">
        <f t="shared" ref="M150:M178" si="35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45183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23"/>
        <v>--</v>
      </c>
      <c r="K151" s="144" t="str">
        <f t="shared" si="34"/>
        <v>--</v>
      </c>
      <c r="L151" s="128"/>
      <c r="M151" s="15" t="str">
        <f t="shared" si="35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45184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23"/>
        <v>--</v>
      </c>
      <c r="K152" s="144" t="str">
        <f t="shared" si="34"/>
        <v>--</v>
      </c>
      <c r="L152" s="128"/>
      <c r="M152" s="15" t="str">
        <f t="shared" si="35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45185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23"/>
        <v>--</v>
      </c>
      <c r="K153" s="144" t="str">
        <f t="shared" si="34"/>
        <v>--</v>
      </c>
      <c r="L153" s="128"/>
      <c r="M153" s="15" t="str">
        <f t="shared" si="35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45186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23"/>
        <v>--</v>
      </c>
      <c r="K154" s="144" t="str">
        <f t="shared" si="34"/>
        <v>--</v>
      </c>
      <c r="L154" s="128"/>
      <c r="M154" s="15" t="str">
        <f t="shared" si="35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45187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23"/>
        <v>--</v>
      </c>
      <c r="K155" s="144" t="str">
        <f t="shared" si="34"/>
        <v>--</v>
      </c>
      <c r="L155" s="128"/>
      <c r="M155" s="15" t="str">
        <f t="shared" si="35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45188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23"/>
        <v>--</v>
      </c>
      <c r="K156" s="144" t="str">
        <f t="shared" si="34"/>
        <v>--</v>
      </c>
      <c r="L156" s="128"/>
      <c r="M156" s="15" t="str">
        <f t="shared" si="35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45189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23"/>
        <v>--</v>
      </c>
      <c r="K157" s="144" t="str">
        <f t="shared" si="34"/>
        <v>--</v>
      </c>
      <c r="L157" s="128"/>
      <c r="M157" s="15" t="str">
        <f t="shared" si="35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45190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23"/>
        <v>--</v>
      </c>
      <c r="K158" s="144" t="str">
        <f t="shared" si="34"/>
        <v>--</v>
      </c>
      <c r="L158" s="128"/>
      <c r="M158" s="15" t="str">
        <f t="shared" si="35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45191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23"/>
        <v>--</v>
      </c>
      <c r="K159" s="144" t="str">
        <f t="shared" si="34"/>
        <v>--</v>
      </c>
      <c r="L159" s="128"/>
      <c r="M159" s="15" t="str">
        <f t="shared" si="35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45192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23"/>
        <v>--</v>
      </c>
      <c r="K160" s="144" t="str">
        <f t="shared" si="34"/>
        <v>--</v>
      </c>
      <c r="L160" s="128"/>
      <c r="M160" s="15" t="str">
        <f t="shared" si="35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45193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23"/>
        <v>--</v>
      </c>
      <c r="K161" s="144" t="str">
        <f t="shared" si="34"/>
        <v>--</v>
      </c>
      <c r="L161" s="128"/>
      <c r="M161" s="15" t="str">
        <f t="shared" si="35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45194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23"/>
        <v>--</v>
      </c>
      <c r="K162" s="144" t="str">
        <f t="shared" si="34"/>
        <v>--</v>
      </c>
      <c r="L162" s="128"/>
      <c r="M162" s="15" t="str">
        <f t="shared" si="35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45195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23"/>
        <v>--</v>
      </c>
      <c r="K163" s="144" t="str">
        <f t="shared" si="34"/>
        <v>--</v>
      </c>
      <c r="L163" s="128"/>
      <c r="M163" s="15" t="str">
        <f t="shared" si="35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45196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23"/>
        <v>--</v>
      </c>
      <c r="K164" s="144" t="str">
        <f t="shared" si="34"/>
        <v>--</v>
      </c>
      <c r="L164" s="128"/>
      <c r="M164" s="15" t="str">
        <f t="shared" si="35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45197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23"/>
        <v>--</v>
      </c>
      <c r="K165" s="144" t="str">
        <f t="shared" si="34"/>
        <v>--</v>
      </c>
      <c r="L165" s="128"/>
      <c r="M165" s="15" t="str">
        <f t="shared" si="35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45198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23"/>
        <v>--</v>
      </c>
      <c r="K166" s="144" t="str">
        <f t="shared" si="34"/>
        <v>--</v>
      </c>
      <c r="L166" s="128"/>
      <c r="M166" s="15" t="str">
        <f t="shared" si="35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45199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23"/>
        <v>--</v>
      </c>
      <c r="K167" s="144" t="str">
        <f t="shared" si="34"/>
        <v>--</v>
      </c>
      <c r="L167" s="128"/>
      <c r="M167" s="15" t="str">
        <f t="shared" si="35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45200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23"/>
        <v>--</v>
      </c>
      <c r="K168" s="144" t="str">
        <f t="shared" si="34"/>
        <v>--</v>
      </c>
      <c r="L168" s="128"/>
      <c r="M168" s="15" t="str">
        <f t="shared" si="35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45201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23"/>
        <v>--</v>
      </c>
      <c r="K169" s="144" t="str">
        <f t="shared" si="34"/>
        <v>--</v>
      </c>
      <c r="L169" s="128"/>
      <c r="M169" s="15" t="str">
        <f t="shared" si="35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45202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23"/>
        <v>--</v>
      </c>
      <c r="K170" s="144" t="str">
        <f t="shared" si="34"/>
        <v>--</v>
      </c>
      <c r="L170" s="128"/>
      <c r="M170" s="15" t="str">
        <f t="shared" si="35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45203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23"/>
        <v>--</v>
      </c>
      <c r="K171" s="144" t="str">
        <f t="shared" si="34"/>
        <v>--</v>
      </c>
      <c r="L171" s="128"/>
      <c r="M171" s="15" t="str">
        <f t="shared" si="35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45204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23"/>
        <v>--</v>
      </c>
      <c r="K172" s="144" t="str">
        <f t="shared" si="34"/>
        <v>--</v>
      </c>
      <c r="L172" s="128"/>
      <c r="M172" s="15" t="str">
        <f t="shared" si="35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45205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23"/>
        <v>--</v>
      </c>
      <c r="K173" s="144" t="str">
        <f t="shared" si="34"/>
        <v>--</v>
      </c>
      <c r="L173" s="128"/>
      <c r="M173" s="15" t="str">
        <f t="shared" si="35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45206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23"/>
        <v>--</v>
      </c>
      <c r="K174" s="144" t="str">
        <f t="shared" si="34"/>
        <v>--</v>
      </c>
      <c r="L174" s="128"/>
      <c r="M174" s="15" t="str">
        <f t="shared" si="35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45207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23"/>
        <v>--</v>
      </c>
      <c r="K175" s="144" t="str">
        <f t="shared" si="34"/>
        <v>--</v>
      </c>
      <c r="L175" s="128"/>
      <c r="M175" s="15" t="str">
        <f t="shared" si="35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45208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23"/>
        <v>--</v>
      </c>
      <c r="K176" s="144" t="str">
        <f t="shared" si="34"/>
        <v>--</v>
      </c>
      <c r="L176" s="128"/>
      <c r="M176" s="15" t="str">
        <f t="shared" si="35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45209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23"/>
        <v>--</v>
      </c>
      <c r="K177" s="144" t="str">
        <f t="shared" si="34"/>
        <v>--</v>
      </c>
      <c r="L177" s="128"/>
      <c r="M177" s="15" t="str">
        <f t="shared" si="35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45210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23"/>
        <v>--</v>
      </c>
      <c r="K178" s="144" t="str">
        <f t="shared" si="34"/>
        <v>--</v>
      </c>
      <c r="L178" s="128"/>
      <c r="M178" s="15" t="str">
        <f t="shared" si="35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mergeCells count="5">
    <mergeCell ref="N14:O14"/>
    <mergeCell ref="R3:S3"/>
    <mergeCell ref="B6:C6"/>
    <mergeCell ref="B7:C7"/>
    <mergeCell ref="C13:D13"/>
  </mergeCells>
  <conditionalFormatting sqref="J199:L199">
    <cfRule type="cellIs" dxfId="47" priority="3" stopIfTrue="1" operator="lessThanOrEqual">
      <formula>0</formula>
    </cfRule>
    <cfRule type="cellIs" dxfId="46" priority="4" stopIfTrue="1" operator="greaterThanOrEqual">
      <formula>$F$12</formula>
    </cfRule>
  </conditionalFormatting>
  <conditionalFormatting sqref="K180:L198 J15 J179:J198 J149">
    <cfRule type="cellIs" dxfId="45" priority="5" stopIfTrue="1" operator="lessThanOrEqual">
      <formula>0</formula>
    </cfRule>
  </conditionalFormatting>
  <conditionalFormatting sqref="M16:M178">
    <cfRule type="cellIs" dxfId="44" priority="6" stopIfTrue="1" operator="greaterThan">
      <formula>0</formula>
    </cfRule>
  </conditionalFormatting>
  <conditionalFormatting sqref="J150:J178">
    <cfRule type="cellIs" dxfId="43" priority="2" stopIfTrue="1" operator="lessThanOrEqual">
      <formula>0</formula>
    </cfRule>
  </conditionalFormatting>
  <conditionalFormatting sqref="J16:J148">
    <cfRule type="cellIs" dxfId="42" priority="1" stopIfTrue="1" operator="lessThanOrEqual">
      <formula>0</formula>
    </cfRule>
  </conditionalFormatting>
  <dataValidations disablePrompts="1" count="4">
    <dataValidation type="list" allowBlank="1" showInputMessage="1" showErrorMessage="1" sqref="L8" xr:uid="{595FB3E2-B37D-471E-95C0-42FF3153F308}">
      <formula1>$W$15:$W$24</formula1>
    </dataValidation>
    <dataValidation type="list" allowBlank="1" showInputMessage="1" showErrorMessage="1" sqref="L5" xr:uid="{C416F6FD-8D32-427B-9CFD-30E814F1C6B0}">
      <formula1>$AA$15:$AA$24</formula1>
    </dataValidation>
    <dataValidation type="list" allowBlank="1" showInputMessage="1" showErrorMessage="1" sqref="M11" xr:uid="{A8873988-F772-4108-BB27-3CFBDC6CDA62}">
      <formula1>$AC$15:$AC$20</formula1>
    </dataValidation>
    <dataValidation type="list" allowBlank="1" showInputMessage="1" showErrorMessage="1" sqref="L7" xr:uid="{544B28BE-3136-4994-8EF8-B9D7D774D240}">
      <formula1>$W$15:$W$35</formula1>
    </dataValidation>
  </dataValidations>
  <hyperlinks>
    <hyperlink ref="O34" r:id="rId1" xr:uid="{F323EF95-C9B0-47CF-8A64-8D2F618CFEFC}"/>
  </hyperlinks>
  <pageMargins left="0.75" right="0.75" top="1" bottom="1" header="0.5" footer="0.5"/>
  <pageSetup scale="55" fitToHeight="3" orientation="portrait" r:id="rId2"/>
  <headerFooter alignWithMargins="0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9CAA7-D7B1-4501-9CDC-C4B4C2B9CEA6}">
  <sheetPr>
    <tabColor indexed="42"/>
    <pageSetUpPr fitToPage="1"/>
  </sheetPr>
  <dimension ref="B1:AJ214"/>
  <sheetViews>
    <sheetView zoomScale="120" zoomScaleNormal="120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thickBot="1" x14ac:dyDescent="0.3"/>
    <row r="2" spans="2:36" ht="28.5" customHeight="1" thickBot="1" x14ac:dyDescent="0.3">
      <c r="B2" s="211" t="s">
        <v>154</v>
      </c>
      <c r="C2" s="212"/>
      <c r="D2" s="212"/>
      <c r="E2" s="214"/>
      <c r="F2" s="214"/>
      <c r="G2" s="214"/>
      <c r="H2" s="214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7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76"/>
      <c r="S4" s="176"/>
      <c r="T4" s="176"/>
    </row>
    <row r="5" spans="2:36" ht="17.25" customHeight="1" thickTop="1" thickBot="1" x14ac:dyDescent="0.3">
      <c r="B5" s="7" t="s">
        <v>8</v>
      </c>
      <c r="C5" s="7"/>
      <c r="D5" s="31">
        <v>45413</v>
      </c>
      <c r="E5" s="6" t="s">
        <v>136</v>
      </c>
      <c r="F5" s="8"/>
      <c r="G5" s="8"/>
      <c r="H5" s="9"/>
      <c r="I5" s="9"/>
      <c r="J5" s="9"/>
      <c r="K5" s="9"/>
      <c r="L5" s="181">
        <v>2024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IF(L7=W35,"&lt;--Enter Managed Root Zone Depth (in)","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7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204"/>
      <c r="H11" s="169"/>
      <c r="I11" s="170"/>
      <c r="J11" t="str">
        <f>IF(L7=W35,"&lt;--Enter MAD value"," ")</f>
        <v xml:space="preserve"> </v>
      </c>
      <c r="K11" s="9"/>
      <c r="M11" s="206" t="s">
        <v>114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75" t="s">
        <v>0</v>
      </c>
      <c r="C14" s="174" t="s">
        <v>3</v>
      </c>
      <c r="D14" s="174" t="s">
        <v>83</v>
      </c>
      <c r="E14" s="174" t="s">
        <v>61</v>
      </c>
      <c r="F14" s="174" t="s">
        <v>62</v>
      </c>
      <c r="G14" s="174" t="s">
        <v>111</v>
      </c>
      <c r="H14" s="174" t="s">
        <v>19</v>
      </c>
      <c r="I14" s="174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45413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45414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45415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17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45416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45417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45418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45419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45420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45421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45422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45423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45424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45425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45426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45427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45428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45429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45430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45431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84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45432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45433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45434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45435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45436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45437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45438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45439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45440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45441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45442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45443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45444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45445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45446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45447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45448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45449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45450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45451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45452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45453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45454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45455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45456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45457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45458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45459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45460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45461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45462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45463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45464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45465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45466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45467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45468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45469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45470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45471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45472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45473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45474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45475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45476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45477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45478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45479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45480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45481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45482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45483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45484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45485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45486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45487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45488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45489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45490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45491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45492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45493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45494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45495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45496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45497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45498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45499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45500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45501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45502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45503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45504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45505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45506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45507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45508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45509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45510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45511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45512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45513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45514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45515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45516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45517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45518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45519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45520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45521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45522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45523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45524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45525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45526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45527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45528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45529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45530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45531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45532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45533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45534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45535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45536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45537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45538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45539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45540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45541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45542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7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45543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45544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45545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45546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45547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si="23"/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45548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si="23"/>
        <v>--</v>
      </c>
      <c r="K150" s="144" t="str">
        <f t="shared" ref="K150:K178" si="34">IF(J150="--","--",IF($K$12+(J150/$D$7*100)&lt;$F$10*100,$F$10*100,$K$12+(J150/$D$7*100)))</f>
        <v>--</v>
      </c>
      <c r="L150" s="128"/>
      <c r="M150" s="15" t="str">
        <f t="shared" ref="M150:M178" si="35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45549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23"/>
        <v>--</v>
      </c>
      <c r="K151" s="144" t="str">
        <f t="shared" si="34"/>
        <v>--</v>
      </c>
      <c r="L151" s="128"/>
      <c r="M151" s="15" t="str">
        <f t="shared" si="35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45550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23"/>
        <v>--</v>
      </c>
      <c r="K152" s="144" t="str">
        <f t="shared" si="34"/>
        <v>--</v>
      </c>
      <c r="L152" s="128"/>
      <c r="M152" s="15" t="str">
        <f t="shared" si="35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45551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23"/>
        <v>--</v>
      </c>
      <c r="K153" s="144" t="str">
        <f t="shared" si="34"/>
        <v>--</v>
      </c>
      <c r="L153" s="128"/>
      <c r="M153" s="15" t="str">
        <f t="shared" si="35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45552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23"/>
        <v>--</v>
      </c>
      <c r="K154" s="144" t="str">
        <f t="shared" si="34"/>
        <v>--</v>
      </c>
      <c r="L154" s="128"/>
      <c r="M154" s="15" t="str">
        <f t="shared" si="35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45553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23"/>
        <v>--</v>
      </c>
      <c r="K155" s="144" t="str">
        <f t="shared" si="34"/>
        <v>--</v>
      </c>
      <c r="L155" s="128"/>
      <c r="M155" s="15" t="str">
        <f t="shared" si="35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45554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23"/>
        <v>--</v>
      </c>
      <c r="K156" s="144" t="str">
        <f t="shared" si="34"/>
        <v>--</v>
      </c>
      <c r="L156" s="128"/>
      <c r="M156" s="15" t="str">
        <f t="shared" si="35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45555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23"/>
        <v>--</v>
      </c>
      <c r="K157" s="144" t="str">
        <f t="shared" si="34"/>
        <v>--</v>
      </c>
      <c r="L157" s="128"/>
      <c r="M157" s="15" t="str">
        <f t="shared" si="35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45556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23"/>
        <v>--</v>
      </c>
      <c r="K158" s="144" t="str">
        <f t="shared" si="34"/>
        <v>--</v>
      </c>
      <c r="L158" s="128"/>
      <c r="M158" s="15" t="str">
        <f t="shared" si="35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45557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23"/>
        <v>--</v>
      </c>
      <c r="K159" s="144" t="str">
        <f t="shared" si="34"/>
        <v>--</v>
      </c>
      <c r="L159" s="128"/>
      <c r="M159" s="15" t="str">
        <f t="shared" si="35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45558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23"/>
        <v>--</v>
      </c>
      <c r="K160" s="144" t="str">
        <f t="shared" si="34"/>
        <v>--</v>
      </c>
      <c r="L160" s="128"/>
      <c r="M160" s="15" t="str">
        <f t="shared" si="35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45559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23"/>
        <v>--</v>
      </c>
      <c r="K161" s="144" t="str">
        <f t="shared" si="34"/>
        <v>--</v>
      </c>
      <c r="L161" s="128"/>
      <c r="M161" s="15" t="str">
        <f t="shared" si="35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45560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23"/>
        <v>--</v>
      </c>
      <c r="K162" s="144" t="str">
        <f t="shared" si="34"/>
        <v>--</v>
      </c>
      <c r="L162" s="128"/>
      <c r="M162" s="15" t="str">
        <f t="shared" si="35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45561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23"/>
        <v>--</v>
      </c>
      <c r="K163" s="144" t="str">
        <f t="shared" si="34"/>
        <v>--</v>
      </c>
      <c r="L163" s="128"/>
      <c r="M163" s="15" t="str">
        <f t="shared" si="35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45562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23"/>
        <v>--</v>
      </c>
      <c r="K164" s="144" t="str">
        <f t="shared" si="34"/>
        <v>--</v>
      </c>
      <c r="L164" s="128"/>
      <c r="M164" s="15" t="str">
        <f t="shared" si="35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45563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23"/>
        <v>--</v>
      </c>
      <c r="K165" s="144" t="str">
        <f t="shared" si="34"/>
        <v>--</v>
      </c>
      <c r="L165" s="128"/>
      <c r="M165" s="15" t="str">
        <f t="shared" si="35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45564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23"/>
        <v>--</v>
      </c>
      <c r="K166" s="144" t="str">
        <f t="shared" si="34"/>
        <v>--</v>
      </c>
      <c r="L166" s="128"/>
      <c r="M166" s="15" t="str">
        <f t="shared" si="35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45565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23"/>
        <v>--</v>
      </c>
      <c r="K167" s="144" t="str">
        <f t="shared" si="34"/>
        <v>--</v>
      </c>
      <c r="L167" s="128"/>
      <c r="M167" s="15" t="str">
        <f t="shared" si="35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45566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23"/>
        <v>--</v>
      </c>
      <c r="K168" s="144" t="str">
        <f t="shared" si="34"/>
        <v>--</v>
      </c>
      <c r="L168" s="128"/>
      <c r="M168" s="15" t="str">
        <f t="shared" si="35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45567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23"/>
        <v>--</v>
      </c>
      <c r="K169" s="144" t="str">
        <f t="shared" si="34"/>
        <v>--</v>
      </c>
      <c r="L169" s="128"/>
      <c r="M169" s="15" t="str">
        <f t="shared" si="35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45568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23"/>
        <v>--</v>
      </c>
      <c r="K170" s="144" t="str">
        <f t="shared" si="34"/>
        <v>--</v>
      </c>
      <c r="L170" s="128"/>
      <c r="M170" s="15" t="str">
        <f t="shared" si="35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45569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23"/>
        <v>--</v>
      </c>
      <c r="K171" s="144" t="str">
        <f t="shared" si="34"/>
        <v>--</v>
      </c>
      <c r="L171" s="128"/>
      <c r="M171" s="15" t="str">
        <f t="shared" si="35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45570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23"/>
        <v>--</v>
      </c>
      <c r="K172" s="144" t="str">
        <f t="shared" si="34"/>
        <v>--</v>
      </c>
      <c r="L172" s="128"/>
      <c r="M172" s="15" t="str">
        <f t="shared" si="35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45571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23"/>
        <v>--</v>
      </c>
      <c r="K173" s="144" t="str">
        <f t="shared" si="34"/>
        <v>--</v>
      </c>
      <c r="L173" s="128"/>
      <c r="M173" s="15" t="str">
        <f t="shared" si="35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45572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23"/>
        <v>--</v>
      </c>
      <c r="K174" s="144" t="str">
        <f t="shared" si="34"/>
        <v>--</v>
      </c>
      <c r="L174" s="128"/>
      <c r="M174" s="15" t="str">
        <f t="shared" si="35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45573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23"/>
        <v>--</v>
      </c>
      <c r="K175" s="144" t="str">
        <f t="shared" si="34"/>
        <v>--</v>
      </c>
      <c r="L175" s="128"/>
      <c r="M175" s="15" t="str">
        <f t="shared" si="35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45574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23"/>
        <v>--</v>
      </c>
      <c r="K176" s="144" t="str">
        <f t="shared" si="34"/>
        <v>--</v>
      </c>
      <c r="L176" s="128"/>
      <c r="M176" s="15" t="str">
        <f t="shared" si="35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45575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23"/>
        <v>--</v>
      </c>
      <c r="K177" s="144" t="str">
        <f t="shared" si="34"/>
        <v>--</v>
      </c>
      <c r="L177" s="128"/>
      <c r="M177" s="15" t="str">
        <f t="shared" si="35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45576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23"/>
        <v>--</v>
      </c>
      <c r="K178" s="144" t="str">
        <f t="shared" si="34"/>
        <v>--</v>
      </c>
      <c r="L178" s="128"/>
      <c r="M178" s="15" t="str">
        <f t="shared" si="35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mergeCells count="5">
    <mergeCell ref="N14:O14"/>
    <mergeCell ref="R3:S3"/>
    <mergeCell ref="B6:C6"/>
    <mergeCell ref="B7:C7"/>
    <mergeCell ref="C13:D13"/>
  </mergeCells>
  <conditionalFormatting sqref="J199:L199">
    <cfRule type="cellIs" dxfId="41" priority="3" stopIfTrue="1" operator="lessThanOrEqual">
      <formula>0</formula>
    </cfRule>
    <cfRule type="cellIs" dxfId="40" priority="4" stopIfTrue="1" operator="greaterThanOrEqual">
      <formula>$F$12</formula>
    </cfRule>
  </conditionalFormatting>
  <conditionalFormatting sqref="K180:L198 J15 J179:J198 J149">
    <cfRule type="cellIs" dxfId="39" priority="5" stopIfTrue="1" operator="lessThanOrEqual">
      <formula>0</formula>
    </cfRule>
  </conditionalFormatting>
  <conditionalFormatting sqref="M16:M178">
    <cfRule type="cellIs" dxfId="38" priority="6" stopIfTrue="1" operator="greaterThan">
      <formula>0</formula>
    </cfRule>
  </conditionalFormatting>
  <conditionalFormatting sqref="J150:J178">
    <cfRule type="cellIs" dxfId="37" priority="2" stopIfTrue="1" operator="lessThanOrEqual">
      <formula>0</formula>
    </cfRule>
  </conditionalFormatting>
  <conditionalFormatting sqref="J16:J148">
    <cfRule type="cellIs" dxfId="36" priority="1" stopIfTrue="1" operator="lessThanOrEqual">
      <formula>0</formula>
    </cfRule>
  </conditionalFormatting>
  <dataValidations count="4">
    <dataValidation type="list" allowBlank="1" showInputMessage="1" showErrorMessage="1" sqref="L7" xr:uid="{2ED69101-E38E-484D-A9C5-AF20E4D7699F}">
      <formula1>$W$15:$W$35</formula1>
    </dataValidation>
    <dataValidation type="list" allowBlank="1" showInputMessage="1" showErrorMessage="1" sqref="M11" xr:uid="{41CC9D66-E4BE-4C85-8B83-9C21F4D3004F}">
      <formula1>$AC$15:$AC$20</formula1>
    </dataValidation>
    <dataValidation type="list" allowBlank="1" showInputMessage="1" showErrorMessage="1" sqref="L5" xr:uid="{452AE985-72EA-4AAB-A2C7-B37311E607EA}">
      <formula1>$AA$15:$AA$24</formula1>
    </dataValidation>
    <dataValidation type="list" allowBlank="1" showInputMessage="1" showErrorMessage="1" sqref="L8" xr:uid="{460F1245-225A-4839-B44A-80AAEAF57F81}">
      <formula1>$W$15:$W$24</formula1>
    </dataValidation>
  </dataValidations>
  <hyperlinks>
    <hyperlink ref="O34" r:id="rId1" xr:uid="{84B10A78-5D5A-41DF-969B-624BBF222472}"/>
  </hyperlinks>
  <pageMargins left="0.75" right="0.75" top="1" bottom="1" header="0.5" footer="0.5"/>
  <pageSetup scale="55" fitToHeight="3" orientation="portrait" r:id="rId2"/>
  <headerFooter alignWithMargins="0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23334-F3C7-4A22-93F6-8DBD1AB68713}">
  <sheetPr>
    <tabColor indexed="42"/>
    <pageSetUpPr fitToPage="1"/>
  </sheetPr>
  <dimension ref="B1:AJ214"/>
  <sheetViews>
    <sheetView zoomScale="120" zoomScaleNormal="120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thickBot="1" x14ac:dyDescent="0.3"/>
    <row r="2" spans="2:36" ht="28.5" customHeight="1" thickBot="1" x14ac:dyDescent="0.3">
      <c r="B2" s="216" t="s">
        <v>155</v>
      </c>
      <c r="C2" s="217"/>
      <c r="D2" s="217"/>
      <c r="E2" s="217"/>
      <c r="F2" s="217"/>
      <c r="G2" s="217"/>
      <c r="H2" s="218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7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76"/>
      <c r="S4" s="176"/>
      <c r="T4" s="176"/>
    </row>
    <row r="5" spans="2:36" ht="17.25" customHeight="1" thickTop="1" thickBot="1" x14ac:dyDescent="0.3">
      <c r="B5" s="7" t="s">
        <v>8</v>
      </c>
      <c r="C5" s="7"/>
      <c r="D5" s="31">
        <v>45778</v>
      </c>
      <c r="E5" s="6" t="s">
        <v>136</v>
      </c>
      <c r="F5" s="8"/>
      <c r="G5" s="8"/>
      <c r="H5" s="9"/>
      <c r="I5" s="9"/>
      <c r="J5" s="9"/>
      <c r="K5" s="9"/>
      <c r="L5" s="181">
        <v>2025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IF(L7=W35,"&lt;--Enter Managed Root Zone Depth (in)","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7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204"/>
      <c r="H11" s="169"/>
      <c r="I11" s="170"/>
      <c r="J11" t="str">
        <f>IF(L7=W35,"&lt;--Enter MAD value"," ")</f>
        <v xml:space="preserve"> </v>
      </c>
      <c r="K11" s="9"/>
      <c r="M11" s="206" t="s">
        <v>114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75" t="s">
        <v>0</v>
      </c>
      <c r="C14" s="174" t="s">
        <v>3</v>
      </c>
      <c r="D14" s="174" t="s">
        <v>83</v>
      </c>
      <c r="E14" s="174" t="s">
        <v>61</v>
      </c>
      <c r="F14" s="174" t="s">
        <v>62</v>
      </c>
      <c r="G14" s="174" t="s">
        <v>111</v>
      </c>
      <c r="H14" s="174" t="s">
        <v>19</v>
      </c>
      <c r="I14" s="174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45778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45779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45780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17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45781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45782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45783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45784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45785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45786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45787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45788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45789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45790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45791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45792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45793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45794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45795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45796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84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45797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45798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45799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45800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45801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45802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45803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45804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45805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45806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45807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45808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45809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45810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45811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45812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45813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45814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45815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45816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45817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45818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45819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45820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45821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45822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45823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45824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45825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45826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45827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45828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45829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45830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45831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45832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45833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45834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45835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45836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45837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45838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45839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45840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45841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45842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45843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45844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45845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45846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45847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45848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45849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45850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45851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45852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45853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45854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45855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45856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45857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45858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45859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45860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45861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45862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45863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45864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45865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45866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45867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45868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45869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45870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45871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45872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45873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45874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45875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45876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45877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45878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45879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45880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45881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45882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45883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45884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45885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45886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45887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45888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45889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45890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45891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45892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45893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45894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45895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45896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45897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45898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45899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45900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45901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45902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45903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45904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45905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45906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45907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7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45908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45909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45910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45911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45912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si="23"/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45913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si="23"/>
        <v>--</v>
      </c>
      <c r="K150" s="144" t="str">
        <f t="shared" ref="K150:K178" si="34">IF(J150="--","--",IF($K$12+(J150/$D$7*100)&lt;$F$10*100,$F$10*100,$K$12+(J150/$D$7*100)))</f>
        <v>--</v>
      </c>
      <c r="L150" s="128"/>
      <c r="M150" s="15" t="str">
        <f t="shared" ref="M150:M178" si="35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45914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23"/>
        <v>--</v>
      </c>
      <c r="K151" s="144" t="str">
        <f t="shared" si="34"/>
        <v>--</v>
      </c>
      <c r="L151" s="128"/>
      <c r="M151" s="15" t="str">
        <f t="shared" si="35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45915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23"/>
        <v>--</v>
      </c>
      <c r="K152" s="144" t="str">
        <f t="shared" si="34"/>
        <v>--</v>
      </c>
      <c r="L152" s="128"/>
      <c r="M152" s="15" t="str">
        <f t="shared" si="35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45916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23"/>
        <v>--</v>
      </c>
      <c r="K153" s="144" t="str">
        <f t="shared" si="34"/>
        <v>--</v>
      </c>
      <c r="L153" s="128"/>
      <c r="M153" s="15" t="str">
        <f t="shared" si="35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45917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23"/>
        <v>--</v>
      </c>
      <c r="K154" s="144" t="str">
        <f t="shared" si="34"/>
        <v>--</v>
      </c>
      <c r="L154" s="128"/>
      <c r="M154" s="15" t="str">
        <f t="shared" si="35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45918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23"/>
        <v>--</v>
      </c>
      <c r="K155" s="144" t="str">
        <f t="shared" si="34"/>
        <v>--</v>
      </c>
      <c r="L155" s="128"/>
      <c r="M155" s="15" t="str">
        <f t="shared" si="35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45919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23"/>
        <v>--</v>
      </c>
      <c r="K156" s="144" t="str">
        <f t="shared" si="34"/>
        <v>--</v>
      </c>
      <c r="L156" s="128"/>
      <c r="M156" s="15" t="str">
        <f t="shared" si="35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45920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23"/>
        <v>--</v>
      </c>
      <c r="K157" s="144" t="str">
        <f t="shared" si="34"/>
        <v>--</v>
      </c>
      <c r="L157" s="128"/>
      <c r="M157" s="15" t="str">
        <f t="shared" si="35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45921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23"/>
        <v>--</v>
      </c>
      <c r="K158" s="144" t="str">
        <f t="shared" si="34"/>
        <v>--</v>
      </c>
      <c r="L158" s="128"/>
      <c r="M158" s="15" t="str">
        <f t="shared" si="35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45922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23"/>
        <v>--</v>
      </c>
      <c r="K159" s="144" t="str">
        <f t="shared" si="34"/>
        <v>--</v>
      </c>
      <c r="L159" s="128"/>
      <c r="M159" s="15" t="str">
        <f t="shared" si="35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45923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23"/>
        <v>--</v>
      </c>
      <c r="K160" s="144" t="str">
        <f t="shared" si="34"/>
        <v>--</v>
      </c>
      <c r="L160" s="128"/>
      <c r="M160" s="15" t="str">
        <f t="shared" si="35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45924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23"/>
        <v>--</v>
      </c>
      <c r="K161" s="144" t="str">
        <f t="shared" si="34"/>
        <v>--</v>
      </c>
      <c r="L161" s="128"/>
      <c r="M161" s="15" t="str">
        <f t="shared" si="35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45925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23"/>
        <v>--</v>
      </c>
      <c r="K162" s="144" t="str">
        <f t="shared" si="34"/>
        <v>--</v>
      </c>
      <c r="L162" s="128"/>
      <c r="M162" s="15" t="str">
        <f t="shared" si="35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45926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23"/>
        <v>--</v>
      </c>
      <c r="K163" s="144" t="str">
        <f t="shared" si="34"/>
        <v>--</v>
      </c>
      <c r="L163" s="128"/>
      <c r="M163" s="15" t="str">
        <f t="shared" si="35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45927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23"/>
        <v>--</v>
      </c>
      <c r="K164" s="144" t="str">
        <f t="shared" si="34"/>
        <v>--</v>
      </c>
      <c r="L164" s="128"/>
      <c r="M164" s="15" t="str">
        <f t="shared" si="35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45928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23"/>
        <v>--</v>
      </c>
      <c r="K165" s="144" t="str">
        <f t="shared" si="34"/>
        <v>--</v>
      </c>
      <c r="L165" s="128"/>
      <c r="M165" s="15" t="str">
        <f t="shared" si="35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45929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23"/>
        <v>--</v>
      </c>
      <c r="K166" s="144" t="str">
        <f t="shared" si="34"/>
        <v>--</v>
      </c>
      <c r="L166" s="128"/>
      <c r="M166" s="15" t="str">
        <f t="shared" si="35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45930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23"/>
        <v>--</v>
      </c>
      <c r="K167" s="144" t="str">
        <f t="shared" si="34"/>
        <v>--</v>
      </c>
      <c r="L167" s="128"/>
      <c r="M167" s="15" t="str">
        <f t="shared" si="35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45931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23"/>
        <v>--</v>
      </c>
      <c r="K168" s="144" t="str">
        <f t="shared" si="34"/>
        <v>--</v>
      </c>
      <c r="L168" s="128"/>
      <c r="M168" s="15" t="str">
        <f t="shared" si="35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45932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23"/>
        <v>--</v>
      </c>
      <c r="K169" s="144" t="str">
        <f t="shared" si="34"/>
        <v>--</v>
      </c>
      <c r="L169" s="128"/>
      <c r="M169" s="15" t="str">
        <f t="shared" si="35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45933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23"/>
        <v>--</v>
      </c>
      <c r="K170" s="144" t="str">
        <f t="shared" si="34"/>
        <v>--</v>
      </c>
      <c r="L170" s="128"/>
      <c r="M170" s="15" t="str">
        <f t="shared" si="35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45934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23"/>
        <v>--</v>
      </c>
      <c r="K171" s="144" t="str">
        <f t="shared" si="34"/>
        <v>--</v>
      </c>
      <c r="L171" s="128"/>
      <c r="M171" s="15" t="str">
        <f t="shared" si="35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45935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23"/>
        <v>--</v>
      </c>
      <c r="K172" s="144" t="str">
        <f t="shared" si="34"/>
        <v>--</v>
      </c>
      <c r="L172" s="128"/>
      <c r="M172" s="15" t="str">
        <f t="shared" si="35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45936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23"/>
        <v>--</v>
      </c>
      <c r="K173" s="144" t="str">
        <f t="shared" si="34"/>
        <v>--</v>
      </c>
      <c r="L173" s="128"/>
      <c r="M173" s="15" t="str">
        <f t="shared" si="35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45937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23"/>
        <v>--</v>
      </c>
      <c r="K174" s="144" t="str">
        <f t="shared" si="34"/>
        <v>--</v>
      </c>
      <c r="L174" s="128"/>
      <c r="M174" s="15" t="str">
        <f t="shared" si="35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45938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23"/>
        <v>--</v>
      </c>
      <c r="K175" s="144" t="str">
        <f t="shared" si="34"/>
        <v>--</v>
      </c>
      <c r="L175" s="128"/>
      <c r="M175" s="15" t="str">
        <f t="shared" si="35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45939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23"/>
        <v>--</v>
      </c>
      <c r="K176" s="144" t="str">
        <f t="shared" si="34"/>
        <v>--</v>
      </c>
      <c r="L176" s="128"/>
      <c r="M176" s="15" t="str">
        <f t="shared" si="35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45940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23"/>
        <v>--</v>
      </c>
      <c r="K177" s="144" t="str">
        <f t="shared" si="34"/>
        <v>--</v>
      </c>
      <c r="L177" s="128"/>
      <c r="M177" s="15" t="str">
        <f t="shared" si="35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45941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23"/>
        <v>--</v>
      </c>
      <c r="K178" s="144" t="str">
        <f t="shared" si="34"/>
        <v>--</v>
      </c>
      <c r="L178" s="128"/>
      <c r="M178" s="15" t="str">
        <f t="shared" si="35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mergeCells count="6">
    <mergeCell ref="B2:H2"/>
    <mergeCell ref="N14:O14"/>
    <mergeCell ref="R3:S3"/>
    <mergeCell ref="B6:C6"/>
    <mergeCell ref="B7:C7"/>
    <mergeCell ref="C13:D13"/>
  </mergeCells>
  <conditionalFormatting sqref="J199:L199">
    <cfRule type="cellIs" dxfId="35" priority="3" stopIfTrue="1" operator="lessThanOrEqual">
      <formula>0</formula>
    </cfRule>
    <cfRule type="cellIs" dxfId="34" priority="4" stopIfTrue="1" operator="greaterThanOrEqual">
      <formula>$F$12</formula>
    </cfRule>
  </conditionalFormatting>
  <conditionalFormatting sqref="K180:L198 J15 J179:J198 J149">
    <cfRule type="cellIs" dxfId="33" priority="5" stopIfTrue="1" operator="lessThanOrEqual">
      <formula>0</formula>
    </cfRule>
  </conditionalFormatting>
  <conditionalFormatting sqref="M16:M178">
    <cfRule type="cellIs" dxfId="32" priority="6" stopIfTrue="1" operator="greaterThan">
      <formula>0</formula>
    </cfRule>
  </conditionalFormatting>
  <conditionalFormatting sqref="J150:J178">
    <cfRule type="cellIs" dxfId="31" priority="2" stopIfTrue="1" operator="lessThanOrEqual">
      <formula>0</formula>
    </cfRule>
  </conditionalFormatting>
  <conditionalFormatting sqref="J16:J148">
    <cfRule type="cellIs" dxfId="30" priority="1" stopIfTrue="1" operator="lessThanOrEqual">
      <formula>0</formula>
    </cfRule>
  </conditionalFormatting>
  <dataValidations count="4">
    <dataValidation type="list" allowBlank="1" showInputMessage="1" showErrorMessage="1" sqref="L8" xr:uid="{6844156E-D599-49E4-B5E4-6994A9ED781D}">
      <formula1>$W$15:$W$24</formula1>
    </dataValidation>
    <dataValidation type="list" allowBlank="1" showInputMessage="1" showErrorMessage="1" sqref="L5" xr:uid="{6744D960-7AB0-40C0-9645-70C6F24F7389}">
      <formula1>$AA$15:$AA$24</formula1>
    </dataValidation>
    <dataValidation type="list" allowBlank="1" showInputMessage="1" showErrorMessage="1" sqref="M11" xr:uid="{AA563B57-B24D-470E-AF76-5AEBC0B4FBC7}">
      <formula1>$AC$15:$AC$20</formula1>
    </dataValidation>
    <dataValidation type="list" allowBlank="1" showInputMessage="1" showErrorMessage="1" sqref="L7" xr:uid="{8C13A4E9-6A82-4C5E-9D72-20708A824C34}">
      <formula1>$W$15:$W$35</formula1>
    </dataValidation>
  </dataValidations>
  <hyperlinks>
    <hyperlink ref="O34" r:id="rId1" xr:uid="{E7438049-35E4-4F16-A861-5156D6F1DCFD}"/>
  </hyperlinks>
  <pageMargins left="0.75" right="0.75" top="1" bottom="1" header="0.5" footer="0.5"/>
  <pageSetup scale="55" fitToHeight="3" orientation="portrait" r:id="rId2"/>
  <headerFooter alignWithMargins="0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1DF9E-D501-4533-B8FC-42A85600A6E5}">
  <sheetPr>
    <tabColor indexed="42"/>
    <pageSetUpPr fitToPage="1"/>
  </sheetPr>
  <dimension ref="B1:AJ214"/>
  <sheetViews>
    <sheetView zoomScale="120" zoomScaleNormal="120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thickBot="1" x14ac:dyDescent="0.3"/>
    <row r="2" spans="2:36" ht="28.5" customHeight="1" thickBot="1" x14ac:dyDescent="0.3">
      <c r="B2" s="216" t="s">
        <v>154</v>
      </c>
      <c r="C2" s="217"/>
      <c r="D2" s="217"/>
      <c r="E2" s="217"/>
      <c r="F2" s="217"/>
      <c r="G2" s="217"/>
      <c r="H2" s="218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7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76"/>
      <c r="S4" s="176"/>
      <c r="T4" s="176"/>
    </row>
    <row r="5" spans="2:36" ht="17.25" customHeight="1" thickTop="1" thickBot="1" x14ac:dyDescent="0.3">
      <c r="B5" s="7" t="s">
        <v>8</v>
      </c>
      <c r="C5" s="7"/>
      <c r="D5" s="31">
        <v>46143</v>
      </c>
      <c r="E5" s="6" t="s">
        <v>136</v>
      </c>
      <c r="F5" s="8"/>
      <c r="G5" s="8"/>
      <c r="H5" s="9"/>
      <c r="I5" s="9"/>
      <c r="J5" s="9"/>
      <c r="K5" s="9"/>
      <c r="L5" s="181">
        <v>2026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IF(L7=W35,"&lt;--Enter Managed Root Zone Depth (in)","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7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168"/>
      <c r="H11" s="169"/>
      <c r="I11" s="170"/>
      <c r="J11" t="str">
        <f>IF(L7=W35,"&lt;--Enter MAD value"," ")</f>
        <v xml:space="preserve"> </v>
      </c>
      <c r="K11" s="9"/>
      <c r="M11" s="206" t="s">
        <v>114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75" t="s">
        <v>0</v>
      </c>
      <c r="C14" s="174" t="s">
        <v>3</v>
      </c>
      <c r="D14" s="174" t="s">
        <v>83</v>
      </c>
      <c r="E14" s="174" t="s">
        <v>61</v>
      </c>
      <c r="F14" s="174" t="s">
        <v>62</v>
      </c>
      <c r="G14" s="174" t="s">
        <v>111</v>
      </c>
      <c r="H14" s="174" t="s">
        <v>19</v>
      </c>
      <c r="I14" s="174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46143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46144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46145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17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46146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46147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46148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46149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46150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46151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46152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46153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46154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46155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46156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46157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46158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46159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46160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46161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84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46162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46163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46164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46165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46166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46167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46168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46169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46170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46171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46172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46173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46174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46175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46176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46177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46178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46179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46180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46181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46182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46183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46184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46185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46186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46187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46188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46189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46190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46191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46192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46193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46194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46195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46196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46197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46198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46199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46200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46201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46202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46203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46204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46205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46206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46207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46208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46209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46210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46211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46212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46213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46214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46215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46216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46217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46218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46219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46220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46221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46222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46223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46224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46225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46226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46227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46228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46229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46230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46231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46232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46233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46234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46235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46236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46237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46238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46239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46240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46241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46242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46243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46244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46245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46246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46247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46248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46249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46250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46251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46252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46253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46254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46255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46256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46257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46258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46259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46260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46261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46262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46263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46264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46265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46266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46267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46268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46269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46270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46271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46272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7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46273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46274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46275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46276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46277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si="23"/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46278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si="23"/>
        <v>--</v>
      </c>
      <c r="K150" s="144" t="str">
        <f t="shared" ref="K150:K178" si="34">IF(J150="--","--",IF($K$12+(J150/$D$7*100)&lt;$F$10*100,$F$10*100,$K$12+(J150/$D$7*100)))</f>
        <v>--</v>
      </c>
      <c r="L150" s="128"/>
      <c r="M150" s="15" t="str">
        <f t="shared" ref="M150:M178" si="35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46279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23"/>
        <v>--</v>
      </c>
      <c r="K151" s="144" t="str">
        <f t="shared" si="34"/>
        <v>--</v>
      </c>
      <c r="L151" s="128"/>
      <c r="M151" s="15" t="str">
        <f t="shared" si="35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46280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23"/>
        <v>--</v>
      </c>
      <c r="K152" s="144" t="str">
        <f t="shared" si="34"/>
        <v>--</v>
      </c>
      <c r="L152" s="128"/>
      <c r="M152" s="15" t="str">
        <f t="shared" si="35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46281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23"/>
        <v>--</v>
      </c>
      <c r="K153" s="144" t="str">
        <f t="shared" si="34"/>
        <v>--</v>
      </c>
      <c r="L153" s="128"/>
      <c r="M153" s="15" t="str">
        <f t="shared" si="35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46282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23"/>
        <v>--</v>
      </c>
      <c r="K154" s="144" t="str">
        <f t="shared" si="34"/>
        <v>--</v>
      </c>
      <c r="L154" s="128"/>
      <c r="M154" s="15" t="str">
        <f t="shared" si="35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46283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23"/>
        <v>--</v>
      </c>
      <c r="K155" s="144" t="str">
        <f t="shared" si="34"/>
        <v>--</v>
      </c>
      <c r="L155" s="128"/>
      <c r="M155" s="15" t="str">
        <f t="shared" si="35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46284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23"/>
        <v>--</v>
      </c>
      <c r="K156" s="144" t="str">
        <f t="shared" si="34"/>
        <v>--</v>
      </c>
      <c r="L156" s="128"/>
      <c r="M156" s="15" t="str">
        <f t="shared" si="35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46285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23"/>
        <v>--</v>
      </c>
      <c r="K157" s="144" t="str">
        <f t="shared" si="34"/>
        <v>--</v>
      </c>
      <c r="L157" s="128"/>
      <c r="M157" s="15" t="str">
        <f t="shared" si="35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46286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23"/>
        <v>--</v>
      </c>
      <c r="K158" s="144" t="str">
        <f t="shared" si="34"/>
        <v>--</v>
      </c>
      <c r="L158" s="128"/>
      <c r="M158" s="15" t="str">
        <f t="shared" si="35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46287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23"/>
        <v>--</v>
      </c>
      <c r="K159" s="144" t="str">
        <f t="shared" si="34"/>
        <v>--</v>
      </c>
      <c r="L159" s="128"/>
      <c r="M159" s="15" t="str">
        <f t="shared" si="35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46288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23"/>
        <v>--</v>
      </c>
      <c r="K160" s="144" t="str">
        <f t="shared" si="34"/>
        <v>--</v>
      </c>
      <c r="L160" s="128"/>
      <c r="M160" s="15" t="str">
        <f t="shared" si="35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46289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23"/>
        <v>--</v>
      </c>
      <c r="K161" s="144" t="str">
        <f t="shared" si="34"/>
        <v>--</v>
      </c>
      <c r="L161" s="128"/>
      <c r="M161" s="15" t="str">
        <f t="shared" si="35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46290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23"/>
        <v>--</v>
      </c>
      <c r="K162" s="144" t="str">
        <f t="shared" si="34"/>
        <v>--</v>
      </c>
      <c r="L162" s="128"/>
      <c r="M162" s="15" t="str">
        <f t="shared" si="35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46291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23"/>
        <v>--</v>
      </c>
      <c r="K163" s="144" t="str">
        <f t="shared" si="34"/>
        <v>--</v>
      </c>
      <c r="L163" s="128"/>
      <c r="M163" s="15" t="str">
        <f t="shared" si="35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46292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23"/>
        <v>--</v>
      </c>
      <c r="K164" s="144" t="str">
        <f t="shared" si="34"/>
        <v>--</v>
      </c>
      <c r="L164" s="128"/>
      <c r="M164" s="15" t="str">
        <f t="shared" si="35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46293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23"/>
        <v>--</v>
      </c>
      <c r="K165" s="144" t="str">
        <f t="shared" si="34"/>
        <v>--</v>
      </c>
      <c r="L165" s="128"/>
      <c r="M165" s="15" t="str">
        <f t="shared" si="35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46294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23"/>
        <v>--</v>
      </c>
      <c r="K166" s="144" t="str">
        <f t="shared" si="34"/>
        <v>--</v>
      </c>
      <c r="L166" s="128"/>
      <c r="M166" s="15" t="str">
        <f t="shared" si="35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46295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23"/>
        <v>--</v>
      </c>
      <c r="K167" s="144" t="str">
        <f t="shared" si="34"/>
        <v>--</v>
      </c>
      <c r="L167" s="128"/>
      <c r="M167" s="15" t="str">
        <f t="shared" si="35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46296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23"/>
        <v>--</v>
      </c>
      <c r="K168" s="144" t="str">
        <f t="shared" si="34"/>
        <v>--</v>
      </c>
      <c r="L168" s="128"/>
      <c r="M168" s="15" t="str">
        <f t="shared" si="35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46297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23"/>
        <v>--</v>
      </c>
      <c r="K169" s="144" t="str">
        <f t="shared" si="34"/>
        <v>--</v>
      </c>
      <c r="L169" s="128"/>
      <c r="M169" s="15" t="str">
        <f t="shared" si="35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46298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23"/>
        <v>--</v>
      </c>
      <c r="K170" s="144" t="str">
        <f t="shared" si="34"/>
        <v>--</v>
      </c>
      <c r="L170" s="128"/>
      <c r="M170" s="15" t="str">
        <f t="shared" si="35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46299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23"/>
        <v>--</v>
      </c>
      <c r="K171" s="144" t="str">
        <f t="shared" si="34"/>
        <v>--</v>
      </c>
      <c r="L171" s="128"/>
      <c r="M171" s="15" t="str">
        <f t="shared" si="35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46300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23"/>
        <v>--</v>
      </c>
      <c r="K172" s="144" t="str">
        <f t="shared" si="34"/>
        <v>--</v>
      </c>
      <c r="L172" s="128"/>
      <c r="M172" s="15" t="str">
        <f t="shared" si="35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46301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23"/>
        <v>--</v>
      </c>
      <c r="K173" s="144" t="str">
        <f t="shared" si="34"/>
        <v>--</v>
      </c>
      <c r="L173" s="128"/>
      <c r="M173" s="15" t="str">
        <f t="shared" si="35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46302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23"/>
        <v>--</v>
      </c>
      <c r="K174" s="144" t="str">
        <f t="shared" si="34"/>
        <v>--</v>
      </c>
      <c r="L174" s="128"/>
      <c r="M174" s="15" t="str">
        <f t="shared" si="35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46303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23"/>
        <v>--</v>
      </c>
      <c r="K175" s="144" t="str">
        <f t="shared" si="34"/>
        <v>--</v>
      </c>
      <c r="L175" s="128"/>
      <c r="M175" s="15" t="str">
        <f t="shared" si="35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46304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23"/>
        <v>--</v>
      </c>
      <c r="K176" s="144" t="str">
        <f t="shared" si="34"/>
        <v>--</v>
      </c>
      <c r="L176" s="128"/>
      <c r="M176" s="15" t="str">
        <f t="shared" si="35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46305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23"/>
        <v>--</v>
      </c>
      <c r="K177" s="144" t="str">
        <f t="shared" si="34"/>
        <v>--</v>
      </c>
      <c r="L177" s="128"/>
      <c r="M177" s="15" t="str">
        <f t="shared" si="35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46306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23"/>
        <v>--</v>
      </c>
      <c r="K178" s="144" t="str">
        <f t="shared" si="34"/>
        <v>--</v>
      </c>
      <c r="L178" s="128"/>
      <c r="M178" s="15" t="str">
        <f t="shared" si="35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mergeCells count="6">
    <mergeCell ref="B2:H2"/>
    <mergeCell ref="N14:O14"/>
    <mergeCell ref="R3:S3"/>
    <mergeCell ref="B6:C6"/>
    <mergeCell ref="B7:C7"/>
    <mergeCell ref="C13:D13"/>
  </mergeCells>
  <conditionalFormatting sqref="J199:L199">
    <cfRule type="cellIs" dxfId="29" priority="3" stopIfTrue="1" operator="lessThanOrEqual">
      <formula>0</formula>
    </cfRule>
    <cfRule type="cellIs" dxfId="28" priority="4" stopIfTrue="1" operator="greaterThanOrEqual">
      <formula>$F$12</formula>
    </cfRule>
  </conditionalFormatting>
  <conditionalFormatting sqref="K180:L198 J15 J179:J198 J149">
    <cfRule type="cellIs" dxfId="27" priority="5" stopIfTrue="1" operator="lessThanOrEqual">
      <formula>0</formula>
    </cfRule>
  </conditionalFormatting>
  <conditionalFormatting sqref="M16:M178">
    <cfRule type="cellIs" dxfId="26" priority="6" stopIfTrue="1" operator="greaterThan">
      <formula>0</formula>
    </cfRule>
  </conditionalFormatting>
  <conditionalFormatting sqref="J150:J178">
    <cfRule type="cellIs" dxfId="25" priority="2" stopIfTrue="1" operator="lessThanOrEqual">
      <formula>0</formula>
    </cfRule>
  </conditionalFormatting>
  <conditionalFormatting sqref="J16:J148">
    <cfRule type="cellIs" dxfId="24" priority="1" stopIfTrue="1" operator="lessThanOrEqual">
      <formula>0</formula>
    </cfRule>
  </conditionalFormatting>
  <dataValidations count="4">
    <dataValidation type="list" allowBlank="1" showInputMessage="1" showErrorMessage="1" sqref="L7" xr:uid="{E0FD43A1-CE0C-4D43-9046-D36EB24AB79E}">
      <formula1>$W$15:$W$35</formula1>
    </dataValidation>
    <dataValidation type="list" allowBlank="1" showInputMessage="1" showErrorMessage="1" sqref="M11" xr:uid="{158D8120-DEAE-4689-A09F-540662B5A1AF}">
      <formula1>$AC$15:$AC$20</formula1>
    </dataValidation>
    <dataValidation type="list" allowBlank="1" showInputMessage="1" showErrorMessage="1" sqref="L5" xr:uid="{4468FE09-C235-4F8C-B0D5-F8693398FE38}">
      <formula1>$AA$15:$AA$24</formula1>
    </dataValidation>
    <dataValidation type="list" allowBlank="1" showInputMessage="1" showErrorMessage="1" sqref="L8" xr:uid="{6F44A9A6-A06D-41A8-8BE2-CFE482105EB0}">
      <formula1>$W$15:$W$24</formula1>
    </dataValidation>
  </dataValidations>
  <hyperlinks>
    <hyperlink ref="O34" r:id="rId1" xr:uid="{818B34E2-F449-49B8-8441-1A03E4D63EC8}"/>
  </hyperlinks>
  <pageMargins left="0.75" right="0.75" top="1" bottom="1" header="0.5" footer="0.5"/>
  <pageSetup scale="55" fitToHeight="3" orientation="portrait" r:id="rId2"/>
  <headerFooter alignWithMargins="0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EEC6D-4723-422B-9009-8A27569A932A}">
  <sheetPr>
    <tabColor indexed="42"/>
    <pageSetUpPr fitToPage="1"/>
  </sheetPr>
  <dimension ref="B1:AJ214"/>
  <sheetViews>
    <sheetView zoomScale="120" zoomScaleNormal="120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x14ac:dyDescent="0.25"/>
    <row r="2" spans="2:36" ht="28.5" customHeight="1" thickBot="1" x14ac:dyDescent="0.3">
      <c r="B2" s="254" t="s">
        <v>155</v>
      </c>
      <c r="C2" s="255"/>
      <c r="D2" s="255"/>
      <c r="E2" s="255"/>
      <c r="F2" s="255"/>
      <c r="G2" s="255"/>
      <c r="H2" s="255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7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76"/>
      <c r="S4" s="176"/>
      <c r="T4" s="176"/>
    </row>
    <row r="5" spans="2:36" ht="17.25" customHeight="1" thickTop="1" thickBot="1" x14ac:dyDescent="0.3">
      <c r="B5" s="7" t="s">
        <v>8</v>
      </c>
      <c r="C5" s="7"/>
      <c r="D5" s="31">
        <v>46508</v>
      </c>
      <c r="E5" s="6" t="s">
        <v>136</v>
      </c>
      <c r="F5" s="8"/>
      <c r="G5" s="8"/>
      <c r="H5" s="9"/>
      <c r="I5" s="9"/>
      <c r="J5" s="9"/>
      <c r="K5" s="9"/>
      <c r="L5" s="181">
        <v>2027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IF(L7=W35,"&lt;--Enter Managed Root Zone Depth (in)","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7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204"/>
      <c r="H11" s="169"/>
      <c r="I11" s="170"/>
      <c r="J11" t="str">
        <f>IF(L7=W35,"&lt;--Enter MAD value"," ")</f>
        <v xml:space="preserve"> </v>
      </c>
      <c r="K11" s="9"/>
      <c r="M11" s="206" t="s">
        <v>114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75" t="s">
        <v>0</v>
      </c>
      <c r="C14" s="174" t="s">
        <v>3</v>
      </c>
      <c r="D14" s="174" t="s">
        <v>83</v>
      </c>
      <c r="E14" s="174" t="s">
        <v>61</v>
      </c>
      <c r="F14" s="174" t="s">
        <v>62</v>
      </c>
      <c r="G14" s="174" t="s">
        <v>111</v>
      </c>
      <c r="H14" s="174" t="s">
        <v>19</v>
      </c>
      <c r="I14" s="174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46508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46509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46510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17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46511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46512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46513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46514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46515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46516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46517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46518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46519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46520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46521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46522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46523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46524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46525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46526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84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46527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46528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46529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46530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46531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46532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46533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46534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46535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46536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46537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46538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46539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46540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46541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46542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46543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46544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46545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46546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46547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46548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46549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46550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46551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46552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46553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46554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46555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46556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46557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46558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46559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46560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46561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46562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46563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46564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46565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46566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46567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46568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46569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46570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46571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46572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46573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46574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46575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46576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46577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46578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46579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46580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46581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46582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46583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46584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46585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46586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46587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46588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46589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46590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46591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46592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46593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46594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46595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46596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46597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46598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46599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46600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46601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46602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46603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46604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46605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46606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46607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46608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46609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46610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46611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46612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46613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46614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46615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46616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46617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46618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46619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46620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46621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46622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46623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46624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46625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46626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46627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46628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46629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46630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46631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46632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46633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46634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46635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46636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46637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7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46638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46639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46640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46641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46642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si="23"/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46643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si="23"/>
        <v>--</v>
      </c>
      <c r="K150" s="144" t="str">
        <f t="shared" ref="K150:K178" si="34">IF(J150="--","--",IF($K$12+(J150/$D$7*100)&lt;$F$10*100,$F$10*100,$K$12+(J150/$D$7*100)))</f>
        <v>--</v>
      </c>
      <c r="L150" s="128"/>
      <c r="M150" s="15" t="str">
        <f t="shared" ref="M150:M178" si="35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46644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23"/>
        <v>--</v>
      </c>
      <c r="K151" s="144" t="str">
        <f t="shared" si="34"/>
        <v>--</v>
      </c>
      <c r="L151" s="128"/>
      <c r="M151" s="15" t="str">
        <f t="shared" si="35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46645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23"/>
        <v>--</v>
      </c>
      <c r="K152" s="144" t="str">
        <f t="shared" si="34"/>
        <v>--</v>
      </c>
      <c r="L152" s="128"/>
      <c r="M152" s="15" t="str">
        <f t="shared" si="35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46646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23"/>
        <v>--</v>
      </c>
      <c r="K153" s="144" t="str">
        <f t="shared" si="34"/>
        <v>--</v>
      </c>
      <c r="L153" s="128"/>
      <c r="M153" s="15" t="str">
        <f t="shared" si="35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46647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23"/>
        <v>--</v>
      </c>
      <c r="K154" s="144" t="str">
        <f t="shared" si="34"/>
        <v>--</v>
      </c>
      <c r="L154" s="128"/>
      <c r="M154" s="15" t="str">
        <f t="shared" si="35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46648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23"/>
        <v>--</v>
      </c>
      <c r="K155" s="144" t="str">
        <f t="shared" si="34"/>
        <v>--</v>
      </c>
      <c r="L155" s="128"/>
      <c r="M155" s="15" t="str">
        <f t="shared" si="35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46649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23"/>
        <v>--</v>
      </c>
      <c r="K156" s="144" t="str">
        <f t="shared" si="34"/>
        <v>--</v>
      </c>
      <c r="L156" s="128"/>
      <c r="M156" s="15" t="str">
        <f t="shared" si="35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46650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23"/>
        <v>--</v>
      </c>
      <c r="K157" s="144" t="str">
        <f t="shared" si="34"/>
        <v>--</v>
      </c>
      <c r="L157" s="128"/>
      <c r="M157" s="15" t="str">
        <f t="shared" si="35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46651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23"/>
        <v>--</v>
      </c>
      <c r="K158" s="144" t="str">
        <f t="shared" si="34"/>
        <v>--</v>
      </c>
      <c r="L158" s="128"/>
      <c r="M158" s="15" t="str">
        <f t="shared" si="35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46652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23"/>
        <v>--</v>
      </c>
      <c r="K159" s="144" t="str">
        <f t="shared" si="34"/>
        <v>--</v>
      </c>
      <c r="L159" s="128"/>
      <c r="M159" s="15" t="str">
        <f t="shared" si="35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46653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23"/>
        <v>--</v>
      </c>
      <c r="K160" s="144" t="str">
        <f t="shared" si="34"/>
        <v>--</v>
      </c>
      <c r="L160" s="128"/>
      <c r="M160" s="15" t="str">
        <f t="shared" si="35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46654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23"/>
        <v>--</v>
      </c>
      <c r="K161" s="144" t="str">
        <f t="shared" si="34"/>
        <v>--</v>
      </c>
      <c r="L161" s="128"/>
      <c r="M161" s="15" t="str">
        <f t="shared" si="35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46655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23"/>
        <v>--</v>
      </c>
      <c r="K162" s="144" t="str">
        <f t="shared" si="34"/>
        <v>--</v>
      </c>
      <c r="L162" s="128"/>
      <c r="M162" s="15" t="str">
        <f t="shared" si="35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46656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23"/>
        <v>--</v>
      </c>
      <c r="K163" s="144" t="str">
        <f t="shared" si="34"/>
        <v>--</v>
      </c>
      <c r="L163" s="128"/>
      <c r="M163" s="15" t="str">
        <f t="shared" si="35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46657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23"/>
        <v>--</v>
      </c>
      <c r="K164" s="144" t="str">
        <f t="shared" si="34"/>
        <v>--</v>
      </c>
      <c r="L164" s="128"/>
      <c r="M164" s="15" t="str">
        <f t="shared" si="35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46658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23"/>
        <v>--</v>
      </c>
      <c r="K165" s="144" t="str">
        <f t="shared" si="34"/>
        <v>--</v>
      </c>
      <c r="L165" s="128"/>
      <c r="M165" s="15" t="str">
        <f t="shared" si="35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46659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23"/>
        <v>--</v>
      </c>
      <c r="K166" s="144" t="str">
        <f t="shared" si="34"/>
        <v>--</v>
      </c>
      <c r="L166" s="128"/>
      <c r="M166" s="15" t="str">
        <f t="shared" si="35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46660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23"/>
        <v>--</v>
      </c>
      <c r="K167" s="144" t="str">
        <f t="shared" si="34"/>
        <v>--</v>
      </c>
      <c r="L167" s="128"/>
      <c r="M167" s="15" t="str">
        <f t="shared" si="35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46661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23"/>
        <v>--</v>
      </c>
      <c r="K168" s="144" t="str">
        <f t="shared" si="34"/>
        <v>--</v>
      </c>
      <c r="L168" s="128"/>
      <c r="M168" s="15" t="str">
        <f t="shared" si="35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46662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23"/>
        <v>--</v>
      </c>
      <c r="K169" s="144" t="str">
        <f t="shared" si="34"/>
        <v>--</v>
      </c>
      <c r="L169" s="128"/>
      <c r="M169" s="15" t="str">
        <f t="shared" si="35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46663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23"/>
        <v>--</v>
      </c>
      <c r="K170" s="144" t="str">
        <f t="shared" si="34"/>
        <v>--</v>
      </c>
      <c r="L170" s="128"/>
      <c r="M170" s="15" t="str">
        <f t="shared" si="35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46664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23"/>
        <v>--</v>
      </c>
      <c r="K171" s="144" t="str">
        <f t="shared" si="34"/>
        <v>--</v>
      </c>
      <c r="L171" s="128"/>
      <c r="M171" s="15" t="str">
        <f t="shared" si="35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46665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23"/>
        <v>--</v>
      </c>
      <c r="K172" s="144" t="str">
        <f t="shared" si="34"/>
        <v>--</v>
      </c>
      <c r="L172" s="128"/>
      <c r="M172" s="15" t="str">
        <f t="shared" si="35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46666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23"/>
        <v>--</v>
      </c>
      <c r="K173" s="144" t="str">
        <f t="shared" si="34"/>
        <v>--</v>
      </c>
      <c r="L173" s="128"/>
      <c r="M173" s="15" t="str">
        <f t="shared" si="35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46667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23"/>
        <v>--</v>
      </c>
      <c r="K174" s="144" t="str">
        <f t="shared" si="34"/>
        <v>--</v>
      </c>
      <c r="L174" s="128"/>
      <c r="M174" s="15" t="str">
        <f t="shared" si="35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46668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23"/>
        <v>--</v>
      </c>
      <c r="K175" s="144" t="str">
        <f t="shared" si="34"/>
        <v>--</v>
      </c>
      <c r="L175" s="128"/>
      <c r="M175" s="15" t="str">
        <f t="shared" si="35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46669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23"/>
        <v>--</v>
      </c>
      <c r="K176" s="144" t="str">
        <f t="shared" si="34"/>
        <v>--</v>
      </c>
      <c r="L176" s="128"/>
      <c r="M176" s="15" t="str">
        <f t="shared" si="35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46670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23"/>
        <v>--</v>
      </c>
      <c r="K177" s="144" t="str">
        <f t="shared" si="34"/>
        <v>--</v>
      </c>
      <c r="L177" s="128"/>
      <c r="M177" s="15" t="str">
        <f t="shared" si="35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46671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23"/>
        <v>--</v>
      </c>
      <c r="K178" s="144" t="str">
        <f t="shared" si="34"/>
        <v>--</v>
      </c>
      <c r="L178" s="128"/>
      <c r="M178" s="15" t="str">
        <f t="shared" si="35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mergeCells count="6">
    <mergeCell ref="B2:H2"/>
    <mergeCell ref="N14:O14"/>
    <mergeCell ref="R3:S3"/>
    <mergeCell ref="B6:C6"/>
    <mergeCell ref="B7:C7"/>
    <mergeCell ref="C13:D13"/>
  </mergeCells>
  <conditionalFormatting sqref="J199:L199">
    <cfRule type="cellIs" dxfId="23" priority="3" stopIfTrue="1" operator="lessThanOrEqual">
      <formula>0</formula>
    </cfRule>
    <cfRule type="cellIs" dxfId="22" priority="4" stopIfTrue="1" operator="greaterThanOrEqual">
      <formula>$F$12</formula>
    </cfRule>
  </conditionalFormatting>
  <conditionalFormatting sqref="K180:L198 J15 J179:J198 J149">
    <cfRule type="cellIs" dxfId="21" priority="5" stopIfTrue="1" operator="lessThanOrEqual">
      <formula>0</formula>
    </cfRule>
  </conditionalFormatting>
  <conditionalFormatting sqref="M16:M178">
    <cfRule type="cellIs" dxfId="20" priority="6" stopIfTrue="1" operator="greaterThan">
      <formula>0</formula>
    </cfRule>
  </conditionalFormatting>
  <conditionalFormatting sqref="J150:J178">
    <cfRule type="cellIs" dxfId="19" priority="2" stopIfTrue="1" operator="lessThanOrEqual">
      <formula>0</formula>
    </cfRule>
  </conditionalFormatting>
  <conditionalFormatting sqref="J16:J148">
    <cfRule type="cellIs" dxfId="18" priority="1" stopIfTrue="1" operator="lessThanOrEqual">
      <formula>0</formula>
    </cfRule>
  </conditionalFormatting>
  <dataValidations count="4">
    <dataValidation type="list" allowBlank="1" showInputMessage="1" showErrorMessage="1" sqref="L8" xr:uid="{CAFE1CAB-61E6-44FA-BCE6-BEA949EBAE89}">
      <formula1>$W$15:$W$24</formula1>
    </dataValidation>
    <dataValidation type="list" allowBlank="1" showInputMessage="1" showErrorMessage="1" sqref="L5" xr:uid="{C1BE2C80-A49E-4553-B6B2-61B05F2B3B54}">
      <formula1>$AA$15:$AA$24</formula1>
    </dataValidation>
    <dataValidation type="list" allowBlank="1" showInputMessage="1" showErrorMessage="1" sqref="M11" xr:uid="{7CC99098-9CF8-4A0B-9F66-2E5EA951D4A3}">
      <formula1>$AC$15:$AC$20</formula1>
    </dataValidation>
    <dataValidation type="list" allowBlank="1" showInputMessage="1" showErrorMessage="1" sqref="L7" xr:uid="{86406608-F5A6-4B5A-8056-36F3BCF5F718}">
      <formula1>$W$15:$W$35</formula1>
    </dataValidation>
  </dataValidations>
  <hyperlinks>
    <hyperlink ref="O34" r:id="rId1" xr:uid="{9CA92BFF-1A1D-4935-AB68-751C3967DA88}"/>
  </hyperlinks>
  <pageMargins left="0.75" right="0.75" top="1" bottom="1" header="0.5" footer="0.5"/>
  <pageSetup scale="55" fitToHeight="3" orientation="portrait" r:id="rId2"/>
  <headerFooter alignWithMargins="0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361A-0E44-4C99-B30C-48A52E775E42}">
  <sheetPr>
    <tabColor indexed="42"/>
    <pageSetUpPr fitToPage="1"/>
  </sheetPr>
  <dimension ref="B1:AJ214"/>
  <sheetViews>
    <sheetView zoomScale="120" zoomScaleNormal="120" workbookViewId="0">
      <selection activeCell="D5" sqref="D5"/>
    </sheetView>
  </sheetViews>
  <sheetFormatPr defaultRowHeight="13.2" x14ac:dyDescent="0.25"/>
  <cols>
    <col min="1" max="1" width="1.88671875" customWidth="1"/>
    <col min="2" max="2" width="4.5546875" customWidth="1"/>
    <col min="3" max="4" width="11.33203125" customWidth="1"/>
    <col min="5" max="5" width="13.33203125" customWidth="1"/>
    <col min="6" max="6" width="9.6640625" customWidth="1"/>
    <col min="7" max="7" width="8" customWidth="1"/>
    <col min="8" max="8" width="10" customWidth="1"/>
    <col min="9" max="9" width="10.88671875" customWidth="1"/>
    <col min="10" max="10" width="10.5546875" customWidth="1"/>
    <col min="11" max="11" width="11" customWidth="1"/>
    <col min="12" max="12" width="11.88671875" customWidth="1"/>
    <col min="13" max="13" width="10.44140625" customWidth="1"/>
    <col min="14" max="14" width="9.6640625" customWidth="1"/>
    <col min="15" max="15" width="9.88671875" customWidth="1"/>
    <col min="16" max="16" width="8.33203125" customWidth="1"/>
    <col min="17" max="17" width="7.6640625" customWidth="1"/>
    <col min="18" max="18" width="7.5546875" customWidth="1"/>
    <col min="19" max="19" width="26.44140625" customWidth="1"/>
    <col min="20" max="20" width="10" customWidth="1"/>
    <col min="22" max="22" width="5.109375" customWidth="1"/>
    <col min="23" max="23" width="20.88671875" customWidth="1"/>
  </cols>
  <sheetData>
    <row r="1" spans="2:36" ht="7.5" customHeight="1" thickBot="1" x14ac:dyDescent="0.3"/>
    <row r="2" spans="2:36" ht="28.5" customHeight="1" thickBot="1" x14ac:dyDescent="0.3">
      <c r="B2" s="211" t="s">
        <v>154</v>
      </c>
      <c r="C2" s="212"/>
      <c r="D2" s="212"/>
      <c r="E2" s="214"/>
      <c r="F2" s="214"/>
      <c r="G2" s="214"/>
      <c r="H2" s="214"/>
      <c r="J2" s="125" t="s">
        <v>18</v>
      </c>
      <c r="K2" s="70"/>
      <c r="L2" s="13" t="s">
        <v>110</v>
      </c>
      <c r="N2" s="139"/>
      <c r="O2" s="140"/>
      <c r="P2" s="139"/>
      <c r="Q2" s="139"/>
      <c r="R2" s="29"/>
      <c r="S2" s="29"/>
      <c r="T2" s="29"/>
    </row>
    <row r="3" spans="2:36" ht="18.75" customHeight="1" thickTop="1" thickBot="1" x14ac:dyDescent="0.3">
      <c r="B3" s="17" t="s">
        <v>6</v>
      </c>
      <c r="C3" s="2"/>
      <c r="D3" s="2"/>
      <c r="E3" s="2"/>
      <c r="F3" s="2"/>
      <c r="G3" s="2"/>
      <c r="L3" s="179" t="str">
        <f>IF('Soils Data Input'!$C$5=0," ",'Soils Data Input'!$C$5)</f>
        <v xml:space="preserve"> </v>
      </c>
      <c r="N3" s="51"/>
      <c r="O3" s="40"/>
      <c r="P3" s="52"/>
      <c r="Q3" s="141"/>
      <c r="R3" s="246"/>
      <c r="S3" s="246"/>
      <c r="T3" s="176"/>
    </row>
    <row r="4" spans="2:36" ht="18.75" customHeight="1" thickTop="1" thickBot="1" x14ac:dyDescent="0.3">
      <c r="B4" s="17" t="s">
        <v>94</v>
      </c>
      <c r="C4" s="2"/>
      <c r="D4" s="2"/>
      <c r="E4" s="2"/>
      <c r="F4" s="2"/>
      <c r="G4" s="2"/>
      <c r="L4" s="180" t="s">
        <v>109</v>
      </c>
      <c r="N4" s="51"/>
      <c r="O4" s="40"/>
      <c r="P4" s="52"/>
      <c r="Q4" s="141"/>
      <c r="R4" s="176"/>
      <c r="S4" s="176"/>
      <c r="T4" s="176"/>
    </row>
    <row r="5" spans="2:36" ht="17.25" customHeight="1" thickTop="1" thickBot="1" x14ac:dyDescent="0.3">
      <c r="B5" s="7" t="s">
        <v>8</v>
      </c>
      <c r="C5" s="7"/>
      <c r="D5" s="31">
        <v>46874</v>
      </c>
      <c r="E5" s="6" t="s">
        <v>136</v>
      </c>
      <c r="F5" s="8"/>
      <c r="G5" s="8"/>
      <c r="H5" s="9"/>
      <c r="I5" s="9"/>
      <c r="J5" s="9"/>
      <c r="K5" s="9"/>
      <c r="L5" s="181">
        <v>2028</v>
      </c>
      <c r="N5" s="51"/>
      <c r="O5" s="40"/>
      <c r="P5" s="52"/>
      <c r="Q5" s="141"/>
      <c r="R5" s="29"/>
      <c r="S5" s="29"/>
      <c r="T5" s="29"/>
    </row>
    <row r="6" spans="2:36" ht="17.25" customHeight="1" thickTop="1" thickBot="1" x14ac:dyDescent="0.3">
      <c r="B6" s="249" t="s">
        <v>10</v>
      </c>
      <c r="C6" s="249"/>
      <c r="D6" s="11"/>
      <c r="E6" s="135" t="s">
        <v>137</v>
      </c>
      <c r="F6" s="8"/>
      <c r="G6" s="8"/>
      <c r="H6" s="9"/>
      <c r="I6" s="9"/>
      <c r="J6" s="9"/>
      <c r="K6" s="9"/>
      <c r="L6" s="9" t="s">
        <v>93</v>
      </c>
      <c r="N6" s="51"/>
      <c r="O6" s="40"/>
      <c r="P6" s="52"/>
      <c r="Q6" s="141"/>
      <c r="R6" s="29"/>
      <c r="S6" s="29"/>
      <c r="T6" s="29"/>
    </row>
    <row r="7" spans="2:36" ht="15.75" customHeight="1" thickTop="1" thickBot="1" x14ac:dyDescent="0.3">
      <c r="B7" s="250" t="s">
        <v>27</v>
      </c>
      <c r="C7" s="251"/>
      <c r="D7" s="190">
        <f>IF(E7=0,VLOOKUP($L$7,$W$15:$Y$34,2),E7)</f>
        <v>16</v>
      </c>
      <c r="E7" s="167"/>
      <c r="F7" s="135" t="str">
        <f>IF(L7=W35,"&lt;--Enter Managed Root Zone Depth (in)"," ")</f>
        <v xml:space="preserve"> </v>
      </c>
      <c r="G7" s="135"/>
      <c r="H7" s="136"/>
      <c r="I7" s="137"/>
      <c r="J7" s="116"/>
      <c r="K7" s="116"/>
      <c r="L7" s="134" t="s">
        <v>123</v>
      </c>
      <c r="M7" s="29"/>
      <c r="N7" s="51"/>
      <c r="O7" s="40"/>
      <c r="P7" s="52"/>
      <c r="Q7" s="141"/>
      <c r="R7" s="29"/>
      <c r="S7" s="29"/>
      <c r="T7" s="29"/>
    </row>
    <row r="8" spans="2:36" ht="15.75" customHeight="1" thickTop="1" x14ac:dyDescent="0.25">
      <c r="B8" s="178"/>
      <c r="C8" s="53"/>
      <c r="D8" s="152"/>
      <c r="F8" s="135"/>
      <c r="G8" s="135"/>
      <c r="H8" s="136"/>
      <c r="I8" s="137"/>
      <c r="J8" s="116"/>
      <c r="K8" s="116"/>
      <c r="L8" s="153"/>
      <c r="M8" s="29"/>
      <c r="N8" s="51"/>
      <c r="O8" s="40"/>
      <c r="P8" s="52"/>
      <c r="Q8" s="141"/>
      <c r="R8" s="29"/>
      <c r="S8" s="29"/>
      <c r="T8" s="29"/>
    </row>
    <row r="9" spans="2:36" ht="48" customHeight="1" thickBot="1" x14ac:dyDescent="0.3">
      <c r="B9" s="8"/>
      <c r="C9" s="8"/>
      <c r="D9" s="8"/>
      <c r="E9" s="8"/>
      <c r="F9" s="9"/>
      <c r="G9" s="9"/>
      <c r="H9" s="9"/>
      <c r="I9" s="9"/>
      <c r="J9" s="9"/>
      <c r="K9" s="9"/>
      <c r="L9" s="9"/>
      <c r="N9" s="51"/>
      <c r="O9" s="40"/>
      <c r="P9" s="52"/>
      <c r="Q9" s="141"/>
      <c r="R9" s="29"/>
      <c r="S9" s="29"/>
      <c r="T9" s="29"/>
    </row>
    <row r="10" spans="2:36" ht="15.75" customHeight="1" thickBot="1" x14ac:dyDescent="0.3">
      <c r="C10" s="12" t="s">
        <v>26</v>
      </c>
      <c r="D10" s="27">
        <f>IF(E7=0,VLOOKUP(D7,'Soils Data Input'!B10:E16,4),(I10-F10)*E7)</f>
        <v>0</v>
      </c>
      <c r="E10" s="30" t="s">
        <v>43</v>
      </c>
      <c r="F10" s="182">
        <f>VLOOKUP(D7,'Soils Data Input'!B10:D16,3)</f>
        <v>0</v>
      </c>
      <c r="G10" s="149"/>
      <c r="H10" s="10" t="s">
        <v>63</v>
      </c>
      <c r="I10" s="183">
        <f>VLOOKUP(D7,'Soils Data Input'!B10:C16,2)</f>
        <v>0</v>
      </c>
      <c r="J10" s="1" t="s">
        <v>73</v>
      </c>
      <c r="K10" s="210">
        <f>I10*100</f>
        <v>0</v>
      </c>
      <c r="M10" s="156" t="s">
        <v>115</v>
      </c>
      <c r="N10" s="51"/>
      <c r="O10" s="40"/>
      <c r="P10" s="52"/>
      <c r="Q10" s="141"/>
      <c r="R10" s="29"/>
      <c r="S10" s="29"/>
      <c r="T10" s="29"/>
    </row>
    <row r="11" spans="2:36" ht="15.75" customHeight="1" thickBot="1" x14ac:dyDescent="0.3">
      <c r="B11" s="8"/>
      <c r="C11" s="171" t="s">
        <v>132</v>
      </c>
      <c r="D11" s="167"/>
      <c r="F11" s="171" t="s">
        <v>133</v>
      </c>
      <c r="G11" s="204"/>
      <c r="H11" s="169"/>
      <c r="I11" s="170"/>
      <c r="J11" t="str">
        <f>IF(L7=W35,"&lt;--Enter MAD value"," ")</f>
        <v xml:space="preserve"> </v>
      </c>
      <c r="K11" s="9"/>
      <c r="M11" s="206" t="s">
        <v>114</v>
      </c>
      <c r="N11" s="51"/>
      <c r="O11" s="40"/>
      <c r="P11" s="52"/>
      <c r="Q11" s="141"/>
      <c r="R11" s="29"/>
      <c r="S11" s="29"/>
      <c r="T11" s="29"/>
    </row>
    <row r="12" spans="2:36" ht="15.75" customHeight="1" thickBot="1" x14ac:dyDescent="0.3">
      <c r="C12" s="13" t="s">
        <v>17</v>
      </c>
      <c r="D12" s="191">
        <f>IF(D11=0,VLOOKUP($L$7,$W$15:$Y$34,3),D11)</f>
        <v>0.35</v>
      </c>
      <c r="E12" s="192" t="s">
        <v>2</v>
      </c>
      <c r="F12" s="193">
        <f>D10*$D$12</f>
        <v>0</v>
      </c>
      <c r="G12" s="194"/>
      <c r="H12" s="195"/>
      <c r="I12" s="180" t="s">
        <v>59</v>
      </c>
      <c r="J12" s="195"/>
      <c r="K12" s="196">
        <f>(I10-F12/D7)*100</f>
        <v>0</v>
      </c>
      <c r="L12" s="115"/>
      <c r="M12" s="9"/>
      <c r="N12" s="51"/>
      <c r="O12" s="40"/>
      <c r="P12" s="52"/>
      <c r="Q12" s="141"/>
      <c r="R12" s="29"/>
      <c r="S12" s="29"/>
      <c r="T12" s="29"/>
    </row>
    <row r="13" spans="2:36" ht="18" customHeight="1" thickBot="1" x14ac:dyDescent="0.3">
      <c r="B13" s="123"/>
      <c r="C13" s="252" t="s">
        <v>70</v>
      </c>
      <c r="D13" s="253"/>
      <c r="E13" s="120">
        <f>+E179</f>
        <v>0</v>
      </c>
      <c r="F13" s="121">
        <f>+F179</f>
        <v>0</v>
      </c>
      <c r="G13" s="150"/>
      <c r="H13" s="122">
        <f>+H179</f>
        <v>0</v>
      </c>
      <c r="I13" s="117"/>
      <c r="J13" s="118"/>
      <c r="K13" s="118"/>
      <c r="L13" s="119"/>
      <c r="M13" s="122">
        <f>+M179</f>
        <v>0</v>
      </c>
      <c r="N13" s="53"/>
      <c r="O13" s="53"/>
      <c r="P13" s="53"/>
      <c r="Q13" s="53"/>
      <c r="U13" s="44"/>
    </row>
    <row r="14" spans="2:36" s="126" customFormat="1" ht="59.25" customHeight="1" thickBot="1" x14ac:dyDescent="0.3">
      <c r="B14" s="175" t="s">
        <v>0</v>
      </c>
      <c r="C14" s="174" t="s">
        <v>3</v>
      </c>
      <c r="D14" s="174" t="s">
        <v>83</v>
      </c>
      <c r="E14" s="174" t="s">
        <v>61</v>
      </c>
      <c r="F14" s="174" t="s">
        <v>62</v>
      </c>
      <c r="G14" s="174" t="s">
        <v>111</v>
      </c>
      <c r="H14" s="174" t="s">
        <v>19</v>
      </c>
      <c r="I14" s="174" t="s">
        <v>20</v>
      </c>
      <c r="J14" s="104" t="s">
        <v>71</v>
      </c>
      <c r="K14" s="106" t="s">
        <v>72</v>
      </c>
      <c r="L14" s="105" t="s">
        <v>69</v>
      </c>
      <c r="M14" s="106" t="s">
        <v>21</v>
      </c>
      <c r="N14" s="247" t="s">
        <v>77</v>
      </c>
      <c r="O14" s="248"/>
      <c r="P14" s="50"/>
      <c r="Q14" s="132"/>
      <c r="R14" s="132"/>
      <c r="S14" s="132"/>
      <c r="T14" s="151" t="s">
        <v>112</v>
      </c>
      <c r="U14" s="127" t="s">
        <v>92</v>
      </c>
      <c r="W14" s="126" t="s">
        <v>86</v>
      </c>
      <c r="X14" s="133" t="s">
        <v>95</v>
      </c>
      <c r="Y14" s="133" t="s">
        <v>97</v>
      </c>
      <c r="AA14" s="126" t="s">
        <v>109</v>
      </c>
      <c r="AC14" s="133" t="s">
        <v>117</v>
      </c>
      <c r="AE14" s="126" t="s">
        <v>122</v>
      </c>
      <c r="AF14" s="133" t="s">
        <v>118</v>
      </c>
      <c r="AG14" s="133" t="s">
        <v>134</v>
      </c>
      <c r="AH14" s="133" t="s">
        <v>119</v>
      </c>
      <c r="AI14" s="133" t="s">
        <v>121</v>
      </c>
      <c r="AJ14" s="126" t="s">
        <v>120</v>
      </c>
    </row>
    <row r="15" spans="2:36" ht="16.5" customHeight="1" x14ac:dyDescent="0.25">
      <c r="B15" s="1">
        <v>1</v>
      </c>
      <c r="C15" s="3">
        <f>$D$5</f>
        <v>46874</v>
      </c>
      <c r="D15" s="99" t="s">
        <v>1</v>
      </c>
      <c r="E15" s="99" t="s">
        <v>1</v>
      </c>
      <c r="F15" s="99" t="s">
        <v>1</v>
      </c>
      <c r="G15" s="99"/>
      <c r="H15" s="99" t="s">
        <v>1</v>
      </c>
      <c r="I15" s="99" t="s">
        <v>1</v>
      </c>
      <c r="J15" s="98">
        <f>IF(L15&lt;&gt;"",(L15-$K$12)/100*$D$7,ROUND(F12,2))</f>
        <v>0</v>
      </c>
      <c r="K15" s="143">
        <f t="shared" ref="K15" si="0">IF($K$12+(J15/$D$7*100)&lt;$F$10*100,$F$10*100,$K$12+(J15/$D$7*100))</f>
        <v>0</v>
      </c>
      <c r="L15" s="155">
        <f>IF(OR(M11=AC15,M11=AC16),K10,K12+M11*(K10-K12))</f>
        <v>0</v>
      </c>
      <c r="M15" s="19" t="s">
        <v>1</v>
      </c>
      <c r="N15" s="6"/>
      <c r="O15" s="22"/>
      <c r="P15" s="20"/>
      <c r="Q15" s="21"/>
      <c r="R15" s="21"/>
      <c r="S15" s="21"/>
      <c r="T15" s="21"/>
      <c r="U15" s="4">
        <v>1</v>
      </c>
      <c r="W15" s="9" t="s">
        <v>90</v>
      </c>
      <c r="X15">
        <v>36</v>
      </c>
      <c r="Y15" s="142">
        <v>0.5</v>
      </c>
      <c r="AA15">
        <v>2021</v>
      </c>
      <c r="AC15" s="9" t="s">
        <v>113</v>
      </c>
      <c r="AE15" s="96">
        <f>D10-F12</f>
        <v>0</v>
      </c>
      <c r="AH15" s="96">
        <f>$F$12</f>
        <v>0</v>
      </c>
      <c r="AI15">
        <v>0</v>
      </c>
      <c r="AJ15" s="96">
        <f>$F$12-$D$10</f>
        <v>0</v>
      </c>
    </row>
    <row r="16" spans="2:36" ht="15" customHeight="1" x14ac:dyDescent="0.25">
      <c r="B16" s="1">
        <v>2</v>
      </c>
      <c r="C16" s="3">
        <f>C15+1</f>
        <v>46875</v>
      </c>
      <c r="D16" s="172"/>
      <c r="E16" s="172"/>
      <c r="F16" s="172"/>
      <c r="G16" s="173"/>
      <c r="H16" s="5">
        <f>IF(T16&gt;D16,D16,T16)</f>
        <v>0</v>
      </c>
      <c r="I16" s="5">
        <f>E16+F16-H16</f>
        <v>0</v>
      </c>
      <c r="J16" s="98" t="str">
        <f t="shared" ref="J16:J79" si="1">IF(L16&lt;&gt;"",(L16-$K$12)/100*$D$7,IF(D16=0,"--",IF(J15+I16&gt;$F$12,$F$12,IF(J15+I16&lt;-$AE$15,-$AE$15,J15+I16))))</f>
        <v>--</v>
      </c>
      <c r="K16" s="144" t="str">
        <f t="shared" ref="K16:K79" si="2">IF(J16="--","--",IF($K$12+(J16/$D$7*100)&lt;$F$10*100,$F$10*100,$K$12+(J16/$D$7*100)))</f>
        <v>--</v>
      </c>
      <c r="L16" s="128"/>
      <c r="M16" s="15" t="str">
        <f t="shared" ref="M16:M79" si="3">IF(J16="--","--",IF(J15+I16&gt;$F$12,J15+I16-$F$12,0))</f>
        <v>--</v>
      </c>
      <c r="O16" s="26"/>
      <c r="P16" s="25" t="s">
        <v>9</v>
      </c>
      <c r="S16" s="96"/>
      <c r="T16">
        <f>IF(OR(G16=0,G16=""),0.2*D16,IF($G16&gt;=80,$D16,$D16*($G16/80+0.0833)))</f>
        <v>0</v>
      </c>
      <c r="U16" s="4">
        <v>2</v>
      </c>
      <c r="W16" t="s">
        <v>103</v>
      </c>
      <c r="X16">
        <v>30</v>
      </c>
      <c r="Y16" s="142">
        <v>0.5</v>
      </c>
      <c r="AA16">
        <v>2022</v>
      </c>
      <c r="AC16" s="9" t="s">
        <v>114</v>
      </c>
      <c r="AF16">
        <f>IF(AND(M16&gt;0,F16&gt;0),M16,0)</f>
        <v>0</v>
      </c>
      <c r="AG16">
        <f>AF16</f>
        <v>0</v>
      </c>
      <c r="AH16" s="96">
        <f t="shared" ref="AH16:AH79" si="4">$F$12</f>
        <v>0</v>
      </c>
      <c r="AI16">
        <v>0</v>
      </c>
      <c r="AJ16" s="96">
        <f t="shared" ref="AJ16:AJ79" si="5">$F$12-$D$10</f>
        <v>0</v>
      </c>
    </row>
    <row r="17" spans="2:36" ht="15" customHeight="1" x14ac:dyDescent="0.25">
      <c r="B17" s="1">
        <v>3</v>
      </c>
      <c r="C17" s="3">
        <f t="shared" ref="C17:C80" si="6">C16+1</f>
        <v>46876</v>
      </c>
      <c r="D17" s="172"/>
      <c r="E17" s="172"/>
      <c r="F17" s="172"/>
      <c r="G17" s="173"/>
      <c r="H17" s="5">
        <f t="shared" ref="H17:H80" si="7">IF(T17&gt;D17,D17,T17)</f>
        <v>0</v>
      </c>
      <c r="I17" s="5">
        <f t="shared" ref="I17:I80" si="8">E17+F17-H17</f>
        <v>0</v>
      </c>
      <c r="J17" s="98" t="str">
        <f t="shared" si="1"/>
        <v>--</v>
      </c>
      <c r="K17" s="144" t="str">
        <f t="shared" si="2"/>
        <v>--</v>
      </c>
      <c r="L17" s="128"/>
      <c r="M17" s="15" t="str">
        <f t="shared" si="3"/>
        <v>--</v>
      </c>
      <c r="N17" s="177" t="s">
        <v>60</v>
      </c>
      <c r="T17">
        <f t="shared" ref="T17:T80" si="9">IF(OR(G17=0,G17=""),0.2*D17,IF($G17&gt;=80,$D17,$D17*($G17/80+0.0833)))</f>
        <v>0</v>
      </c>
      <c r="U17" s="4">
        <v>3</v>
      </c>
      <c r="W17" t="s">
        <v>99</v>
      </c>
      <c r="X17">
        <v>18</v>
      </c>
      <c r="Y17" s="142">
        <v>0.4</v>
      </c>
      <c r="AA17">
        <v>2023</v>
      </c>
      <c r="AC17" s="154">
        <v>0.75</v>
      </c>
      <c r="AF17">
        <f t="shared" ref="AF17:AF80" si="10">IF(AND(M17&gt;0,F17&gt;0),M17,0)</f>
        <v>0</v>
      </c>
      <c r="AG17">
        <f>AG16+AF17</f>
        <v>0</v>
      </c>
      <c r="AH17" s="96">
        <f t="shared" si="4"/>
        <v>0</v>
      </c>
      <c r="AI17">
        <v>0</v>
      </c>
      <c r="AJ17" s="96">
        <f t="shared" si="5"/>
        <v>0</v>
      </c>
    </row>
    <row r="18" spans="2:36" ht="15" customHeight="1" x14ac:dyDescent="0.25">
      <c r="B18" s="1">
        <v>4</v>
      </c>
      <c r="C18" s="3">
        <f t="shared" si="6"/>
        <v>46877</v>
      </c>
      <c r="D18" s="172"/>
      <c r="E18" s="172"/>
      <c r="F18" s="172"/>
      <c r="G18" s="173"/>
      <c r="H18" s="5">
        <f t="shared" si="7"/>
        <v>0</v>
      </c>
      <c r="I18" s="5">
        <f t="shared" si="8"/>
        <v>0</v>
      </c>
      <c r="J18" s="98" t="str">
        <f t="shared" si="1"/>
        <v>--</v>
      </c>
      <c r="K18" s="144" t="str">
        <f t="shared" si="2"/>
        <v>--</v>
      </c>
      <c r="L18" s="128"/>
      <c r="M18" s="15" t="str">
        <f t="shared" si="3"/>
        <v>--</v>
      </c>
      <c r="N18" s="14" t="s">
        <v>4</v>
      </c>
      <c r="O18" s="13" t="s">
        <v>11</v>
      </c>
      <c r="T18">
        <f t="shared" si="9"/>
        <v>0</v>
      </c>
      <c r="U18" s="4">
        <v>4</v>
      </c>
      <c r="W18" t="s">
        <v>105</v>
      </c>
      <c r="X18">
        <v>18</v>
      </c>
      <c r="Y18" s="142">
        <v>0.3</v>
      </c>
      <c r="AA18">
        <v>2024</v>
      </c>
      <c r="AC18" s="154">
        <v>0.5</v>
      </c>
      <c r="AF18">
        <f t="shared" si="10"/>
        <v>0</v>
      </c>
      <c r="AG18">
        <f t="shared" ref="AG18:AG81" si="11">AG17+AF18</f>
        <v>0</v>
      </c>
      <c r="AH18" s="96">
        <f t="shared" si="4"/>
        <v>0</v>
      </c>
      <c r="AI18">
        <v>0</v>
      </c>
      <c r="AJ18" s="96">
        <f t="shared" si="5"/>
        <v>0</v>
      </c>
    </row>
    <row r="19" spans="2:36" ht="15" customHeight="1" x14ac:dyDescent="0.25">
      <c r="B19" s="1">
        <v>5</v>
      </c>
      <c r="C19" s="3">
        <f t="shared" si="6"/>
        <v>46878</v>
      </c>
      <c r="D19" s="172"/>
      <c r="E19" s="172"/>
      <c r="F19" s="172"/>
      <c r="G19" s="173"/>
      <c r="H19" s="5">
        <f t="shared" si="7"/>
        <v>0</v>
      </c>
      <c r="I19" s="5">
        <f t="shared" si="8"/>
        <v>0</v>
      </c>
      <c r="J19" s="98" t="str">
        <f t="shared" si="1"/>
        <v>--</v>
      </c>
      <c r="K19" s="144" t="str">
        <f t="shared" si="2"/>
        <v>--</v>
      </c>
      <c r="L19" s="128"/>
      <c r="M19" s="15" t="str">
        <f t="shared" si="3"/>
        <v>--</v>
      </c>
      <c r="N19" s="13"/>
      <c r="O19" s="13" t="s">
        <v>65</v>
      </c>
      <c r="T19">
        <f t="shared" si="9"/>
        <v>0</v>
      </c>
      <c r="U19" s="4">
        <v>5</v>
      </c>
      <c r="W19" t="s">
        <v>104</v>
      </c>
      <c r="X19">
        <v>18</v>
      </c>
      <c r="Y19" s="142">
        <v>0.3</v>
      </c>
      <c r="AA19">
        <v>2025</v>
      </c>
      <c r="AC19" s="154">
        <v>0.25</v>
      </c>
      <c r="AF19">
        <f t="shared" si="10"/>
        <v>0</v>
      </c>
      <c r="AG19">
        <f t="shared" si="11"/>
        <v>0</v>
      </c>
      <c r="AH19" s="96">
        <f t="shared" si="4"/>
        <v>0</v>
      </c>
      <c r="AI19">
        <v>0</v>
      </c>
      <c r="AJ19" s="96">
        <f t="shared" si="5"/>
        <v>0</v>
      </c>
    </row>
    <row r="20" spans="2:36" ht="15" customHeight="1" x14ac:dyDescent="0.25">
      <c r="B20" s="1">
        <v>6</v>
      </c>
      <c r="C20" s="3">
        <f t="shared" si="6"/>
        <v>46879</v>
      </c>
      <c r="D20" s="172"/>
      <c r="E20" s="172"/>
      <c r="F20" s="172"/>
      <c r="G20" s="173"/>
      <c r="H20" s="5">
        <f t="shared" si="7"/>
        <v>0</v>
      </c>
      <c r="I20" s="5">
        <f t="shared" si="8"/>
        <v>0</v>
      </c>
      <c r="J20" s="98" t="str">
        <f t="shared" si="1"/>
        <v>--</v>
      </c>
      <c r="K20" s="144" t="str">
        <f t="shared" si="2"/>
        <v>--</v>
      </c>
      <c r="L20" s="128"/>
      <c r="M20" s="15" t="str">
        <f t="shared" si="3"/>
        <v>--</v>
      </c>
      <c r="N20" s="13"/>
      <c r="O20" s="13" t="s">
        <v>57</v>
      </c>
      <c r="T20">
        <f t="shared" si="9"/>
        <v>0</v>
      </c>
      <c r="U20" s="4">
        <v>6</v>
      </c>
      <c r="W20" t="s">
        <v>98</v>
      </c>
      <c r="X20">
        <v>6</v>
      </c>
      <c r="Y20" s="142">
        <v>0.4</v>
      </c>
      <c r="AA20">
        <v>2026</v>
      </c>
      <c r="AC20" s="154">
        <v>0</v>
      </c>
      <c r="AF20">
        <f t="shared" si="10"/>
        <v>0</v>
      </c>
      <c r="AG20">
        <f t="shared" si="11"/>
        <v>0</v>
      </c>
      <c r="AH20" s="96">
        <f t="shared" si="4"/>
        <v>0</v>
      </c>
      <c r="AI20">
        <v>0</v>
      </c>
      <c r="AJ20" s="96">
        <f t="shared" si="5"/>
        <v>0</v>
      </c>
    </row>
    <row r="21" spans="2:36" ht="15" customHeight="1" x14ac:dyDescent="0.25">
      <c r="B21" s="1">
        <v>7</v>
      </c>
      <c r="C21" s="3">
        <f t="shared" si="6"/>
        <v>46880</v>
      </c>
      <c r="D21" s="172"/>
      <c r="E21" s="172"/>
      <c r="F21" s="172"/>
      <c r="G21" s="173"/>
      <c r="H21" s="5">
        <f t="shared" si="7"/>
        <v>0</v>
      </c>
      <c r="I21" s="5">
        <f t="shared" si="8"/>
        <v>0</v>
      </c>
      <c r="J21" s="98" t="str">
        <f t="shared" si="1"/>
        <v>--</v>
      </c>
      <c r="K21" s="144" t="str">
        <f t="shared" si="2"/>
        <v>--</v>
      </c>
      <c r="L21" s="128"/>
      <c r="M21" s="15" t="str">
        <f t="shared" si="3"/>
        <v>--</v>
      </c>
      <c r="N21" s="13"/>
      <c r="O21" s="13" t="s">
        <v>12</v>
      </c>
      <c r="T21">
        <f t="shared" si="9"/>
        <v>0</v>
      </c>
      <c r="U21" s="4">
        <v>7</v>
      </c>
      <c r="W21" t="s">
        <v>106</v>
      </c>
      <c r="X21">
        <v>18</v>
      </c>
      <c r="Y21" s="142">
        <v>0.4</v>
      </c>
      <c r="AA21">
        <v>2027</v>
      </c>
      <c r="AF21">
        <f t="shared" si="10"/>
        <v>0</v>
      </c>
      <c r="AG21">
        <f t="shared" si="11"/>
        <v>0</v>
      </c>
      <c r="AH21" s="96">
        <f t="shared" si="4"/>
        <v>0</v>
      </c>
      <c r="AI21">
        <v>0</v>
      </c>
      <c r="AJ21" s="96">
        <f t="shared" si="5"/>
        <v>0</v>
      </c>
    </row>
    <row r="22" spans="2:36" ht="15" customHeight="1" x14ac:dyDescent="0.25">
      <c r="B22" s="1">
        <v>8</v>
      </c>
      <c r="C22" s="3">
        <f t="shared" si="6"/>
        <v>46881</v>
      </c>
      <c r="D22" s="172"/>
      <c r="E22" s="172"/>
      <c r="F22" s="172"/>
      <c r="G22" s="173"/>
      <c r="H22" s="5">
        <f t="shared" si="7"/>
        <v>0</v>
      </c>
      <c r="I22" s="5">
        <f t="shared" si="8"/>
        <v>0</v>
      </c>
      <c r="J22" s="98" t="str">
        <f t="shared" si="1"/>
        <v>--</v>
      </c>
      <c r="K22" s="144" t="str">
        <f t="shared" si="2"/>
        <v>--</v>
      </c>
      <c r="L22" s="128"/>
      <c r="M22" s="15" t="str">
        <f t="shared" si="3"/>
        <v>--</v>
      </c>
      <c r="T22">
        <f t="shared" si="9"/>
        <v>0</v>
      </c>
      <c r="U22" s="4">
        <v>8</v>
      </c>
      <c r="W22" s="9" t="s">
        <v>89</v>
      </c>
      <c r="X22">
        <v>30</v>
      </c>
      <c r="Y22" s="142">
        <v>0.5</v>
      </c>
      <c r="AA22">
        <v>2028</v>
      </c>
      <c r="AF22">
        <f t="shared" si="10"/>
        <v>0</v>
      </c>
      <c r="AG22">
        <f t="shared" si="11"/>
        <v>0</v>
      </c>
      <c r="AH22" s="96">
        <f t="shared" si="4"/>
        <v>0</v>
      </c>
      <c r="AI22">
        <v>0</v>
      </c>
      <c r="AJ22" s="96">
        <f t="shared" si="5"/>
        <v>0</v>
      </c>
    </row>
    <row r="23" spans="2:36" ht="15" customHeight="1" x14ac:dyDescent="0.25">
      <c r="B23" s="1">
        <v>9</v>
      </c>
      <c r="C23" s="3">
        <f t="shared" si="6"/>
        <v>46882</v>
      </c>
      <c r="D23" s="172"/>
      <c r="E23" s="172"/>
      <c r="F23" s="172"/>
      <c r="G23" s="173"/>
      <c r="H23" s="5">
        <f t="shared" si="7"/>
        <v>0</v>
      </c>
      <c r="I23" s="5">
        <f t="shared" si="8"/>
        <v>0</v>
      </c>
      <c r="J23" s="98" t="str">
        <f t="shared" si="1"/>
        <v>--</v>
      </c>
      <c r="K23" s="144" t="str">
        <f t="shared" si="2"/>
        <v>--</v>
      </c>
      <c r="L23" s="128"/>
      <c r="M23" s="15" t="str">
        <f t="shared" si="3"/>
        <v>--</v>
      </c>
      <c r="N23" s="30" t="s">
        <v>5</v>
      </c>
      <c r="O23" s="13" t="s">
        <v>15</v>
      </c>
      <c r="P23" s="1"/>
      <c r="T23">
        <f t="shared" si="9"/>
        <v>0</v>
      </c>
      <c r="U23" s="4">
        <v>9</v>
      </c>
      <c r="W23" t="s">
        <v>108</v>
      </c>
      <c r="X23">
        <v>24</v>
      </c>
      <c r="Y23" s="142">
        <v>0.5</v>
      </c>
      <c r="AA23">
        <v>2029</v>
      </c>
      <c r="AF23">
        <f t="shared" si="10"/>
        <v>0</v>
      </c>
      <c r="AG23">
        <f t="shared" si="11"/>
        <v>0</v>
      </c>
      <c r="AH23" s="96">
        <f t="shared" si="4"/>
        <v>0</v>
      </c>
      <c r="AI23">
        <v>0</v>
      </c>
      <c r="AJ23" s="96">
        <f t="shared" si="5"/>
        <v>0</v>
      </c>
    </row>
    <row r="24" spans="2:36" ht="15" customHeight="1" x14ac:dyDescent="0.25">
      <c r="B24" s="1">
        <v>10</v>
      </c>
      <c r="C24" s="3">
        <f t="shared" si="6"/>
        <v>46883</v>
      </c>
      <c r="D24" s="172"/>
      <c r="E24" s="172"/>
      <c r="F24" s="172"/>
      <c r="G24" s="173"/>
      <c r="H24" s="5">
        <f t="shared" si="7"/>
        <v>0</v>
      </c>
      <c r="I24" s="5">
        <f t="shared" si="8"/>
        <v>0</v>
      </c>
      <c r="J24" s="98" t="str">
        <f t="shared" si="1"/>
        <v>--</v>
      </c>
      <c r="K24" s="144" t="str">
        <f t="shared" si="2"/>
        <v>--</v>
      </c>
      <c r="L24" s="128"/>
      <c r="M24" s="15" t="str">
        <f t="shared" si="3"/>
        <v>--</v>
      </c>
      <c r="O24" s="13" t="s">
        <v>58</v>
      </c>
      <c r="T24">
        <f t="shared" si="9"/>
        <v>0</v>
      </c>
      <c r="U24" s="4">
        <v>10</v>
      </c>
      <c r="W24" s="9" t="s">
        <v>85</v>
      </c>
      <c r="X24">
        <v>18</v>
      </c>
      <c r="Y24" s="142">
        <v>0.4</v>
      </c>
      <c r="AA24">
        <v>2030</v>
      </c>
      <c r="AF24">
        <f t="shared" si="10"/>
        <v>0</v>
      </c>
      <c r="AG24">
        <f t="shared" si="11"/>
        <v>0</v>
      </c>
      <c r="AH24" s="96">
        <f t="shared" si="4"/>
        <v>0</v>
      </c>
      <c r="AI24">
        <v>0</v>
      </c>
      <c r="AJ24" s="96">
        <f t="shared" si="5"/>
        <v>0</v>
      </c>
    </row>
    <row r="25" spans="2:36" ht="15" customHeight="1" x14ac:dyDescent="0.25">
      <c r="B25" s="1">
        <v>11</v>
      </c>
      <c r="C25" s="3">
        <f t="shared" si="6"/>
        <v>46884</v>
      </c>
      <c r="D25" s="172"/>
      <c r="E25" s="172"/>
      <c r="F25" s="172"/>
      <c r="G25" s="173"/>
      <c r="H25" s="5">
        <f t="shared" si="7"/>
        <v>0</v>
      </c>
      <c r="I25" s="5">
        <f t="shared" si="8"/>
        <v>0</v>
      </c>
      <c r="J25" s="98" t="str">
        <f t="shared" si="1"/>
        <v>--</v>
      </c>
      <c r="K25" s="144" t="str">
        <f t="shared" si="2"/>
        <v>--</v>
      </c>
      <c r="L25" s="128"/>
      <c r="M25" s="15" t="str">
        <f t="shared" si="3"/>
        <v>--</v>
      </c>
      <c r="O25" s="13" t="s">
        <v>14</v>
      </c>
      <c r="T25">
        <f t="shared" si="9"/>
        <v>0</v>
      </c>
      <c r="U25" s="4">
        <v>11</v>
      </c>
      <c r="W25" s="9" t="s">
        <v>107</v>
      </c>
      <c r="X25">
        <v>36</v>
      </c>
      <c r="Y25" s="142">
        <v>0.4</v>
      </c>
      <c r="AF25">
        <f t="shared" si="10"/>
        <v>0</v>
      </c>
      <c r="AG25">
        <f t="shared" si="11"/>
        <v>0</v>
      </c>
      <c r="AH25" s="96">
        <f t="shared" si="4"/>
        <v>0</v>
      </c>
      <c r="AI25">
        <v>0</v>
      </c>
      <c r="AJ25" s="96">
        <f t="shared" si="5"/>
        <v>0</v>
      </c>
    </row>
    <row r="26" spans="2:36" ht="15" customHeight="1" x14ac:dyDescent="0.25">
      <c r="B26" s="1">
        <v>12</v>
      </c>
      <c r="C26" s="3">
        <f t="shared" si="6"/>
        <v>46885</v>
      </c>
      <c r="D26" s="172"/>
      <c r="E26" s="172"/>
      <c r="F26" s="172"/>
      <c r="G26" s="173"/>
      <c r="H26" s="5">
        <f t="shared" si="7"/>
        <v>0</v>
      </c>
      <c r="I26" s="5">
        <f t="shared" si="8"/>
        <v>0</v>
      </c>
      <c r="J26" s="98" t="str">
        <f t="shared" si="1"/>
        <v>--</v>
      </c>
      <c r="K26" s="144" t="str">
        <f t="shared" si="2"/>
        <v>--</v>
      </c>
      <c r="L26" s="128"/>
      <c r="M26" s="15" t="str">
        <f t="shared" si="3"/>
        <v>--</v>
      </c>
      <c r="O26" s="13" t="s">
        <v>16</v>
      </c>
      <c r="T26">
        <f t="shared" si="9"/>
        <v>0</v>
      </c>
      <c r="U26" s="4">
        <v>12</v>
      </c>
      <c r="W26" s="9" t="s">
        <v>88</v>
      </c>
      <c r="X26">
        <v>30</v>
      </c>
      <c r="Y26" s="142">
        <v>0.5</v>
      </c>
      <c r="AF26">
        <f t="shared" si="10"/>
        <v>0</v>
      </c>
      <c r="AG26">
        <f t="shared" si="11"/>
        <v>0</v>
      </c>
      <c r="AH26" s="96">
        <f t="shared" si="4"/>
        <v>0</v>
      </c>
      <c r="AI26">
        <v>0</v>
      </c>
      <c r="AJ26" s="96">
        <f t="shared" si="5"/>
        <v>0</v>
      </c>
    </row>
    <row r="27" spans="2:36" ht="15" customHeight="1" x14ac:dyDescent="0.25">
      <c r="B27" s="1">
        <v>13</v>
      </c>
      <c r="C27" s="3">
        <f t="shared" si="6"/>
        <v>46886</v>
      </c>
      <c r="D27" s="172"/>
      <c r="E27" s="172"/>
      <c r="F27" s="172"/>
      <c r="G27" s="173"/>
      <c r="H27" s="5">
        <f t="shared" si="7"/>
        <v>0</v>
      </c>
      <c r="I27" s="5">
        <f t="shared" si="8"/>
        <v>0</v>
      </c>
      <c r="J27" s="98" t="str">
        <f t="shared" si="1"/>
        <v>--</v>
      </c>
      <c r="K27" s="144" t="str">
        <f t="shared" si="2"/>
        <v>--</v>
      </c>
      <c r="L27" s="128"/>
      <c r="M27" s="15" t="str">
        <f t="shared" si="3"/>
        <v>--</v>
      </c>
      <c r="O27" s="13" t="s">
        <v>13</v>
      </c>
      <c r="T27">
        <f t="shared" si="9"/>
        <v>0</v>
      </c>
      <c r="U27" s="4">
        <v>13</v>
      </c>
      <c r="W27" s="9" t="s">
        <v>124</v>
      </c>
      <c r="X27">
        <v>12</v>
      </c>
      <c r="Y27" s="142">
        <v>0.3</v>
      </c>
      <c r="AF27">
        <f t="shared" si="10"/>
        <v>0</v>
      </c>
      <c r="AG27">
        <f t="shared" si="11"/>
        <v>0</v>
      </c>
      <c r="AH27" s="96">
        <f t="shared" si="4"/>
        <v>0</v>
      </c>
      <c r="AI27">
        <v>0</v>
      </c>
      <c r="AJ27" s="96">
        <f t="shared" si="5"/>
        <v>0</v>
      </c>
    </row>
    <row r="28" spans="2:36" ht="15" customHeight="1" x14ac:dyDescent="0.25">
      <c r="B28" s="1">
        <v>14</v>
      </c>
      <c r="C28" s="3">
        <f t="shared" si="6"/>
        <v>46887</v>
      </c>
      <c r="D28" s="172"/>
      <c r="E28" s="172"/>
      <c r="F28" s="172"/>
      <c r="G28" s="173"/>
      <c r="H28" s="5">
        <f t="shared" si="7"/>
        <v>0</v>
      </c>
      <c r="I28" s="5">
        <f t="shared" si="8"/>
        <v>0</v>
      </c>
      <c r="J28" s="98" t="str">
        <f t="shared" si="1"/>
        <v>--</v>
      </c>
      <c r="K28" s="144" t="str">
        <f t="shared" si="2"/>
        <v>--</v>
      </c>
      <c r="L28" s="128"/>
      <c r="M28" s="15" t="str">
        <f t="shared" si="3"/>
        <v>--</v>
      </c>
      <c r="N28" s="30"/>
      <c r="T28">
        <f t="shared" si="9"/>
        <v>0</v>
      </c>
      <c r="U28" s="4">
        <v>14</v>
      </c>
      <c r="W28" t="s">
        <v>100</v>
      </c>
      <c r="X28">
        <v>18</v>
      </c>
      <c r="Y28" s="142">
        <v>0.4</v>
      </c>
      <c r="AF28">
        <f t="shared" si="10"/>
        <v>0</v>
      </c>
      <c r="AG28">
        <f t="shared" si="11"/>
        <v>0</v>
      </c>
      <c r="AH28" s="96">
        <f t="shared" si="4"/>
        <v>0</v>
      </c>
      <c r="AI28">
        <v>0</v>
      </c>
      <c r="AJ28" s="96">
        <f t="shared" si="5"/>
        <v>0</v>
      </c>
    </row>
    <row r="29" spans="2:36" ht="15" customHeight="1" x14ac:dyDescent="0.25">
      <c r="B29" s="1">
        <v>15</v>
      </c>
      <c r="C29" s="3">
        <f t="shared" si="6"/>
        <v>46888</v>
      </c>
      <c r="D29" s="172"/>
      <c r="E29" s="172"/>
      <c r="F29" s="172"/>
      <c r="G29" s="173"/>
      <c r="H29" s="5">
        <f t="shared" si="7"/>
        <v>0</v>
      </c>
      <c r="I29" s="5">
        <f t="shared" si="8"/>
        <v>0</v>
      </c>
      <c r="J29" s="98" t="str">
        <f t="shared" si="1"/>
        <v>--</v>
      </c>
      <c r="K29" s="144" t="str">
        <f t="shared" si="2"/>
        <v>--</v>
      </c>
      <c r="L29" s="128"/>
      <c r="M29" s="15" t="str">
        <f t="shared" si="3"/>
        <v>--</v>
      </c>
      <c r="O29" s="18" t="s">
        <v>7</v>
      </c>
      <c r="T29">
        <f t="shared" si="9"/>
        <v>0</v>
      </c>
      <c r="U29" s="4">
        <v>15</v>
      </c>
      <c r="W29" s="9" t="s">
        <v>123</v>
      </c>
      <c r="X29">
        <v>16</v>
      </c>
      <c r="Y29" s="142">
        <v>0.35</v>
      </c>
      <c r="AF29">
        <f t="shared" si="10"/>
        <v>0</v>
      </c>
      <c r="AG29">
        <f t="shared" si="11"/>
        <v>0</v>
      </c>
      <c r="AH29" s="96">
        <f t="shared" si="4"/>
        <v>0</v>
      </c>
      <c r="AI29">
        <v>0</v>
      </c>
      <c r="AJ29" s="96">
        <f t="shared" si="5"/>
        <v>0</v>
      </c>
    </row>
    <row r="30" spans="2:36" ht="15" customHeight="1" x14ac:dyDescent="0.25">
      <c r="B30" s="1">
        <v>16</v>
      </c>
      <c r="C30" s="3">
        <f t="shared" si="6"/>
        <v>46889</v>
      </c>
      <c r="D30" s="172"/>
      <c r="E30" s="172"/>
      <c r="F30" s="172"/>
      <c r="G30" s="173"/>
      <c r="H30" s="5">
        <f t="shared" si="7"/>
        <v>0</v>
      </c>
      <c r="I30" s="5">
        <f t="shared" si="8"/>
        <v>0</v>
      </c>
      <c r="J30" s="98" t="str">
        <f t="shared" si="1"/>
        <v>--</v>
      </c>
      <c r="K30" s="144" t="str">
        <f t="shared" si="2"/>
        <v>--</v>
      </c>
      <c r="L30" s="128"/>
      <c r="M30" s="15" t="str">
        <f t="shared" si="3"/>
        <v>--</v>
      </c>
      <c r="O30" s="18" t="s">
        <v>82</v>
      </c>
      <c r="T30">
        <f t="shared" si="9"/>
        <v>0</v>
      </c>
      <c r="U30" s="4">
        <v>16</v>
      </c>
      <c r="W30" s="9" t="s">
        <v>91</v>
      </c>
      <c r="X30">
        <v>30</v>
      </c>
      <c r="Y30" s="142">
        <v>0.5</v>
      </c>
      <c r="AF30">
        <f t="shared" si="10"/>
        <v>0</v>
      </c>
      <c r="AG30">
        <f t="shared" si="11"/>
        <v>0</v>
      </c>
      <c r="AH30" s="96">
        <f t="shared" si="4"/>
        <v>0</v>
      </c>
      <c r="AI30">
        <v>0</v>
      </c>
      <c r="AJ30" s="96">
        <f t="shared" si="5"/>
        <v>0</v>
      </c>
    </row>
    <row r="31" spans="2:36" ht="15" customHeight="1" x14ac:dyDescent="0.25">
      <c r="B31" s="1">
        <v>17</v>
      </c>
      <c r="C31" s="3">
        <f t="shared" si="6"/>
        <v>46890</v>
      </c>
      <c r="D31" s="172"/>
      <c r="E31" s="172"/>
      <c r="F31" s="172"/>
      <c r="G31" s="173"/>
      <c r="H31" s="5">
        <f t="shared" si="7"/>
        <v>0</v>
      </c>
      <c r="I31" s="5">
        <f t="shared" si="8"/>
        <v>0</v>
      </c>
      <c r="J31" s="98" t="str">
        <f t="shared" si="1"/>
        <v>--</v>
      </c>
      <c r="K31" s="144" t="str">
        <f t="shared" si="2"/>
        <v>--</v>
      </c>
      <c r="L31" s="128"/>
      <c r="M31" s="15" t="str">
        <f t="shared" si="3"/>
        <v>--</v>
      </c>
      <c r="T31">
        <f t="shared" si="9"/>
        <v>0</v>
      </c>
      <c r="U31" s="4">
        <v>17</v>
      </c>
      <c r="W31" t="s">
        <v>101</v>
      </c>
      <c r="X31">
        <v>18</v>
      </c>
      <c r="Y31" s="142">
        <v>0.5</v>
      </c>
      <c r="AF31">
        <f t="shared" si="10"/>
        <v>0</v>
      </c>
      <c r="AG31">
        <f t="shared" si="11"/>
        <v>0</v>
      </c>
      <c r="AH31" s="96">
        <f t="shared" si="4"/>
        <v>0</v>
      </c>
      <c r="AI31">
        <v>0</v>
      </c>
      <c r="AJ31" s="96">
        <f t="shared" si="5"/>
        <v>0</v>
      </c>
    </row>
    <row r="32" spans="2:36" ht="15" customHeight="1" x14ac:dyDescent="0.25">
      <c r="B32" s="1">
        <v>18</v>
      </c>
      <c r="C32" s="3">
        <f t="shared" si="6"/>
        <v>46891</v>
      </c>
      <c r="D32" s="172"/>
      <c r="E32" s="172"/>
      <c r="F32" s="172"/>
      <c r="G32" s="173"/>
      <c r="H32" s="5">
        <f t="shared" si="7"/>
        <v>0</v>
      </c>
      <c r="I32" s="5">
        <f t="shared" si="8"/>
        <v>0</v>
      </c>
      <c r="J32" s="98" t="str">
        <f t="shared" si="1"/>
        <v>--</v>
      </c>
      <c r="K32" s="144" t="str">
        <f t="shared" si="2"/>
        <v>--</v>
      </c>
      <c r="L32" s="128"/>
      <c r="M32" s="15" t="str">
        <f t="shared" si="3"/>
        <v>--</v>
      </c>
      <c r="O32" s="13" t="s">
        <v>78</v>
      </c>
      <c r="T32">
        <f t="shared" si="9"/>
        <v>0</v>
      </c>
      <c r="U32" s="4">
        <v>18</v>
      </c>
      <c r="W32" t="s">
        <v>131</v>
      </c>
      <c r="X32">
        <v>24</v>
      </c>
      <c r="Y32" s="142">
        <v>0.4</v>
      </c>
      <c r="AF32">
        <f t="shared" si="10"/>
        <v>0</v>
      </c>
      <c r="AG32">
        <f t="shared" si="11"/>
        <v>0</v>
      </c>
      <c r="AH32" s="96">
        <f t="shared" si="4"/>
        <v>0</v>
      </c>
      <c r="AI32">
        <v>0</v>
      </c>
      <c r="AJ32" s="96">
        <f t="shared" si="5"/>
        <v>0</v>
      </c>
    </row>
    <row r="33" spans="2:36" ht="15" customHeight="1" x14ac:dyDescent="0.25">
      <c r="B33" s="1">
        <v>19</v>
      </c>
      <c r="C33" s="3">
        <f t="shared" si="6"/>
        <v>46892</v>
      </c>
      <c r="D33" s="172"/>
      <c r="E33" s="172"/>
      <c r="F33" s="172"/>
      <c r="G33" s="173"/>
      <c r="H33" s="5">
        <f t="shared" si="7"/>
        <v>0</v>
      </c>
      <c r="I33" s="5">
        <f t="shared" si="8"/>
        <v>0</v>
      </c>
      <c r="J33" s="98" t="str">
        <f t="shared" si="1"/>
        <v>--</v>
      </c>
      <c r="K33" s="144" t="str">
        <f t="shared" si="2"/>
        <v>--</v>
      </c>
      <c r="L33" s="128"/>
      <c r="M33" s="15" t="str">
        <f t="shared" si="3"/>
        <v>--</v>
      </c>
      <c r="O33" s="13" t="s">
        <v>84</v>
      </c>
      <c r="T33">
        <f t="shared" si="9"/>
        <v>0</v>
      </c>
      <c r="U33" s="4">
        <v>19</v>
      </c>
      <c r="W33" t="s">
        <v>102</v>
      </c>
      <c r="X33">
        <v>30</v>
      </c>
      <c r="Y33" s="142">
        <v>0.5</v>
      </c>
      <c r="AF33">
        <f t="shared" si="10"/>
        <v>0</v>
      </c>
      <c r="AG33">
        <f t="shared" si="11"/>
        <v>0</v>
      </c>
      <c r="AH33" s="96">
        <f t="shared" si="4"/>
        <v>0</v>
      </c>
      <c r="AI33">
        <v>0</v>
      </c>
      <c r="AJ33" s="96">
        <f t="shared" si="5"/>
        <v>0</v>
      </c>
    </row>
    <row r="34" spans="2:36" ht="15" customHeight="1" x14ac:dyDescent="0.25">
      <c r="B34" s="1">
        <v>20</v>
      </c>
      <c r="C34" s="3">
        <f t="shared" si="6"/>
        <v>46893</v>
      </c>
      <c r="D34" s="172"/>
      <c r="E34" s="172"/>
      <c r="F34" s="172"/>
      <c r="G34" s="173"/>
      <c r="H34" s="5">
        <f t="shared" si="7"/>
        <v>0</v>
      </c>
      <c r="I34" s="5">
        <f t="shared" si="8"/>
        <v>0</v>
      </c>
      <c r="J34" s="98" t="str">
        <f t="shared" si="1"/>
        <v>--</v>
      </c>
      <c r="K34" s="144" t="str">
        <f t="shared" si="2"/>
        <v>--</v>
      </c>
      <c r="L34" s="128"/>
      <c r="M34" s="15" t="str">
        <f t="shared" si="3"/>
        <v>--</v>
      </c>
      <c r="O34" s="32" t="s">
        <v>79</v>
      </c>
      <c r="P34" s="32"/>
      <c r="Q34" s="32"/>
      <c r="R34" s="32"/>
      <c r="S34" s="32"/>
      <c r="T34">
        <f t="shared" si="9"/>
        <v>0</v>
      </c>
      <c r="U34" s="4">
        <v>20</v>
      </c>
      <c r="W34" s="9" t="s">
        <v>87</v>
      </c>
      <c r="X34">
        <v>30</v>
      </c>
      <c r="Y34" s="142">
        <v>0.5</v>
      </c>
      <c r="AF34">
        <f t="shared" si="10"/>
        <v>0</v>
      </c>
      <c r="AG34">
        <f t="shared" si="11"/>
        <v>0</v>
      </c>
      <c r="AH34" s="96">
        <f t="shared" si="4"/>
        <v>0</v>
      </c>
      <c r="AI34">
        <v>0</v>
      </c>
      <c r="AJ34" s="96">
        <f t="shared" si="5"/>
        <v>0</v>
      </c>
    </row>
    <row r="35" spans="2:36" ht="15" customHeight="1" x14ac:dyDescent="0.25">
      <c r="B35" s="1">
        <v>21</v>
      </c>
      <c r="C35" s="3">
        <f t="shared" si="6"/>
        <v>46894</v>
      </c>
      <c r="D35" s="172"/>
      <c r="E35" s="172"/>
      <c r="F35" s="172"/>
      <c r="G35" s="173"/>
      <c r="H35" s="5">
        <f t="shared" si="7"/>
        <v>0</v>
      </c>
      <c r="I35" s="5">
        <f t="shared" si="8"/>
        <v>0</v>
      </c>
      <c r="J35" s="98" t="str">
        <f t="shared" si="1"/>
        <v>--</v>
      </c>
      <c r="K35" s="144" t="str">
        <f t="shared" si="2"/>
        <v>--</v>
      </c>
      <c r="L35" s="128"/>
      <c r="M35" s="15" t="str">
        <f t="shared" si="3"/>
        <v>--</v>
      </c>
      <c r="O35" s="13" t="s">
        <v>80</v>
      </c>
      <c r="T35">
        <f t="shared" si="9"/>
        <v>0</v>
      </c>
      <c r="U35" s="4">
        <v>21</v>
      </c>
      <c r="W35" s="9" t="s">
        <v>151</v>
      </c>
      <c r="AF35">
        <f t="shared" si="10"/>
        <v>0</v>
      </c>
      <c r="AG35">
        <f t="shared" si="11"/>
        <v>0</v>
      </c>
      <c r="AH35" s="96">
        <f t="shared" si="4"/>
        <v>0</v>
      </c>
      <c r="AI35">
        <v>0</v>
      </c>
      <c r="AJ35" s="96">
        <f t="shared" si="5"/>
        <v>0</v>
      </c>
    </row>
    <row r="36" spans="2:36" ht="15" customHeight="1" x14ac:dyDescent="0.25">
      <c r="B36" s="1">
        <v>22</v>
      </c>
      <c r="C36" s="3">
        <f t="shared" si="6"/>
        <v>46895</v>
      </c>
      <c r="D36" s="172"/>
      <c r="E36" s="172"/>
      <c r="F36" s="172"/>
      <c r="G36" s="173"/>
      <c r="H36" s="5">
        <f t="shared" si="7"/>
        <v>0</v>
      </c>
      <c r="I36" s="5">
        <f t="shared" si="8"/>
        <v>0</v>
      </c>
      <c r="J36" s="98" t="str">
        <f t="shared" si="1"/>
        <v>--</v>
      </c>
      <c r="K36" s="144" t="str">
        <f t="shared" si="2"/>
        <v>--</v>
      </c>
      <c r="L36" s="128"/>
      <c r="M36" s="15" t="str">
        <f t="shared" si="3"/>
        <v>--</v>
      </c>
      <c r="O36" s="13" t="s">
        <v>153</v>
      </c>
      <c r="T36">
        <f t="shared" si="9"/>
        <v>0</v>
      </c>
      <c r="U36" s="4">
        <v>22</v>
      </c>
      <c r="AF36">
        <f t="shared" si="10"/>
        <v>0</v>
      </c>
      <c r="AG36">
        <f t="shared" si="11"/>
        <v>0</v>
      </c>
      <c r="AH36" s="96">
        <f t="shared" si="4"/>
        <v>0</v>
      </c>
      <c r="AI36">
        <v>0</v>
      </c>
      <c r="AJ36" s="96">
        <f t="shared" si="5"/>
        <v>0</v>
      </c>
    </row>
    <row r="37" spans="2:36" ht="15" customHeight="1" x14ac:dyDescent="0.25">
      <c r="B37" s="1">
        <v>23</v>
      </c>
      <c r="C37" s="3">
        <f t="shared" si="6"/>
        <v>46896</v>
      </c>
      <c r="D37" s="172"/>
      <c r="E37" s="172"/>
      <c r="F37" s="172"/>
      <c r="G37" s="173"/>
      <c r="H37" s="5">
        <f t="shared" si="7"/>
        <v>0</v>
      </c>
      <c r="I37" s="5">
        <f t="shared" si="8"/>
        <v>0</v>
      </c>
      <c r="J37" s="98" t="str">
        <f t="shared" si="1"/>
        <v>--</v>
      </c>
      <c r="K37" s="144" t="str">
        <f t="shared" si="2"/>
        <v>--</v>
      </c>
      <c r="L37" s="128"/>
      <c r="M37" s="15" t="str">
        <f t="shared" si="3"/>
        <v>--</v>
      </c>
      <c r="O37" s="13" t="s">
        <v>81</v>
      </c>
      <c r="T37">
        <f t="shared" si="9"/>
        <v>0</v>
      </c>
      <c r="U37" s="4">
        <v>23</v>
      </c>
      <c r="AF37">
        <f t="shared" si="10"/>
        <v>0</v>
      </c>
      <c r="AG37">
        <f t="shared" si="11"/>
        <v>0</v>
      </c>
      <c r="AH37" s="96">
        <f t="shared" si="4"/>
        <v>0</v>
      </c>
      <c r="AI37">
        <v>0</v>
      </c>
      <c r="AJ37" s="96">
        <f t="shared" si="5"/>
        <v>0</v>
      </c>
    </row>
    <row r="38" spans="2:36" ht="15" customHeight="1" x14ac:dyDescent="0.25">
      <c r="B38" s="1">
        <v>24</v>
      </c>
      <c r="C38" s="3">
        <f t="shared" si="6"/>
        <v>46897</v>
      </c>
      <c r="D38" s="172"/>
      <c r="E38" s="172"/>
      <c r="F38" s="172"/>
      <c r="G38" s="173"/>
      <c r="H38" s="5">
        <f t="shared" si="7"/>
        <v>0</v>
      </c>
      <c r="I38" s="5">
        <f t="shared" si="8"/>
        <v>0</v>
      </c>
      <c r="J38" s="98" t="str">
        <f t="shared" si="1"/>
        <v>--</v>
      </c>
      <c r="K38" s="144" t="str">
        <f t="shared" si="2"/>
        <v>--</v>
      </c>
      <c r="L38" s="128"/>
      <c r="M38" s="15" t="str">
        <f t="shared" si="3"/>
        <v>--</v>
      </c>
      <c r="O38" s="129"/>
      <c r="P38" s="9"/>
      <c r="T38">
        <f t="shared" si="9"/>
        <v>0</v>
      </c>
      <c r="U38" s="4">
        <v>24</v>
      </c>
      <c r="AF38">
        <f t="shared" si="10"/>
        <v>0</v>
      </c>
      <c r="AG38">
        <f t="shared" si="11"/>
        <v>0</v>
      </c>
      <c r="AH38" s="96">
        <f t="shared" si="4"/>
        <v>0</v>
      </c>
      <c r="AI38">
        <v>0</v>
      </c>
      <c r="AJ38" s="96">
        <f t="shared" si="5"/>
        <v>0</v>
      </c>
    </row>
    <row r="39" spans="2:36" ht="15" customHeight="1" x14ac:dyDescent="0.25">
      <c r="B39" s="1">
        <v>25</v>
      </c>
      <c r="C39" s="3">
        <f t="shared" si="6"/>
        <v>46898</v>
      </c>
      <c r="D39" s="172"/>
      <c r="E39" s="172"/>
      <c r="F39" s="172"/>
      <c r="G39" s="173"/>
      <c r="H39" s="5">
        <f t="shared" si="7"/>
        <v>0</v>
      </c>
      <c r="I39" s="5">
        <f t="shared" si="8"/>
        <v>0</v>
      </c>
      <c r="J39" s="98" t="str">
        <f t="shared" si="1"/>
        <v>--</v>
      </c>
      <c r="K39" s="144" t="str">
        <f t="shared" si="2"/>
        <v>--</v>
      </c>
      <c r="L39" s="128"/>
      <c r="M39" s="15" t="str">
        <f t="shared" si="3"/>
        <v>--</v>
      </c>
      <c r="O39" s="13" t="s">
        <v>141</v>
      </c>
      <c r="T39">
        <f t="shared" si="9"/>
        <v>0</v>
      </c>
      <c r="U39" s="4">
        <v>25</v>
      </c>
      <c r="AF39">
        <f t="shared" si="10"/>
        <v>0</v>
      </c>
      <c r="AG39">
        <f t="shared" si="11"/>
        <v>0</v>
      </c>
      <c r="AH39" s="96">
        <f t="shared" si="4"/>
        <v>0</v>
      </c>
      <c r="AI39">
        <v>0</v>
      </c>
      <c r="AJ39" s="96">
        <f t="shared" si="5"/>
        <v>0</v>
      </c>
    </row>
    <row r="40" spans="2:36" ht="15" customHeight="1" x14ac:dyDescent="0.25">
      <c r="B40" s="1">
        <v>26</v>
      </c>
      <c r="C40" s="3">
        <f t="shared" si="6"/>
        <v>46899</v>
      </c>
      <c r="D40" s="172"/>
      <c r="E40" s="172"/>
      <c r="F40" s="172"/>
      <c r="G40" s="173"/>
      <c r="H40" s="5">
        <f t="shared" si="7"/>
        <v>0</v>
      </c>
      <c r="I40" s="5">
        <f t="shared" si="8"/>
        <v>0</v>
      </c>
      <c r="J40" s="98" t="str">
        <f t="shared" si="1"/>
        <v>--</v>
      </c>
      <c r="K40" s="144" t="str">
        <f t="shared" si="2"/>
        <v>--</v>
      </c>
      <c r="L40" s="128"/>
      <c r="M40" s="15" t="str">
        <f t="shared" si="3"/>
        <v>--</v>
      </c>
      <c r="O40" s="13" t="s">
        <v>143</v>
      </c>
      <c r="P40" s="205">
        <f>'Soils Data Input'!$B$22</f>
        <v>0</v>
      </c>
      <c r="T40">
        <f t="shared" si="9"/>
        <v>0</v>
      </c>
      <c r="U40" s="4">
        <v>26</v>
      </c>
      <c r="AF40">
        <f t="shared" si="10"/>
        <v>0</v>
      </c>
      <c r="AG40">
        <f t="shared" si="11"/>
        <v>0</v>
      </c>
      <c r="AH40" s="96">
        <f t="shared" si="4"/>
        <v>0</v>
      </c>
      <c r="AI40">
        <v>0</v>
      </c>
      <c r="AJ40" s="96">
        <f t="shared" si="5"/>
        <v>0</v>
      </c>
    </row>
    <row r="41" spans="2:36" ht="15" customHeight="1" x14ac:dyDescent="0.25">
      <c r="B41" s="1">
        <v>27</v>
      </c>
      <c r="C41" s="3">
        <f t="shared" si="6"/>
        <v>46900</v>
      </c>
      <c r="D41" s="172"/>
      <c r="E41" s="172"/>
      <c r="F41" s="172"/>
      <c r="G41" s="173"/>
      <c r="H41" s="5">
        <f t="shared" si="7"/>
        <v>0</v>
      </c>
      <c r="I41" s="5">
        <f t="shared" si="8"/>
        <v>0</v>
      </c>
      <c r="J41" s="98" t="str">
        <f t="shared" si="1"/>
        <v>--</v>
      </c>
      <c r="K41" s="144" t="str">
        <f t="shared" si="2"/>
        <v>--</v>
      </c>
      <c r="L41" s="128"/>
      <c r="M41" s="15" t="str">
        <f t="shared" si="3"/>
        <v>--</v>
      </c>
      <c r="O41" s="13" t="s">
        <v>144</v>
      </c>
      <c r="P41" s="205">
        <f>'Soils Data Input'!$B$24</f>
        <v>0</v>
      </c>
      <c r="T41">
        <f t="shared" si="9"/>
        <v>0</v>
      </c>
      <c r="U41" s="4">
        <v>27</v>
      </c>
      <c r="AF41">
        <f t="shared" si="10"/>
        <v>0</v>
      </c>
      <c r="AG41">
        <f t="shared" si="11"/>
        <v>0</v>
      </c>
      <c r="AH41" s="96">
        <f t="shared" si="4"/>
        <v>0</v>
      </c>
      <c r="AI41">
        <v>0</v>
      </c>
      <c r="AJ41" s="96">
        <f t="shared" si="5"/>
        <v>0</v>
      </c>
    </row>
    <row r="42" spans="2:36" ht="15" customHeight="1" x14ac:dyDescent="0.25">
      <c r="B42" s="1">
        <v>28</v>
      </c>
      <c r="C42" s="3">
        <f t="shared" si="6"/>
        <v>46901</v>
      </c>
      <c r="D42" s="172"/>
      <c r="E42" s="172"/>
      <c r="F42" s="172"/>
      <c r="G42" s="173"/>
      <c r="H42" s="5">
        <f t="shared" si="7"/>
        <v>0</v>
      </c>
      <c r="I42" s="5">
        <f t="shared" si="8"/>
        <v>0</v>
      </c>
      <c r="J42" s="98" t="str">
        <f t="shared" si="1"/>
        <v>--</v>
      </c>
      <c r="K42" s="144" t="str">
        <f t="shared" si="2"/>
        <v>--</v>
      </c>
      <c r="L42" s="128"/>
      <c r="M42" s="15" t="str">
        <f t="shared" si="3"/>
        <v>--</v>
      </c>
      <c r="T42">
        <f t="shared" si="9"/>
        <v>0</v>
      </c>
      <c r="U42" s="4">
        <v>28</v>
      </c>
      <c r="AF42">
        <f t="shared" si="10"/>
        <v>0</v>
      </c>
      <c r="AG42">
        <f t="shared" si="11"/>
        <v>0</v>
      </c>
      <c r="AH42" s="96">
        <f t="shared" si="4"/>
        <v>0</v>
      </c>
      <c r="AI42">
        <v>0</v>
      </c>
      <c r="AJ42" s="96">
        <f t="shared" si="5"/>
        <v>0</v>
      </c>
    </row>
    <row r="43" spans="2:36" ht="15" customHeight="1" x14ac:dyDescent="0.25">
      <c r="B43" s="1">
        <v>29</v>
      </c>
      <c r="C43" s="3">
        <f t="shared" si="6"/>
        <v>46902</v>
      </c>
      <c r="D43" s="172"/>
      <c r="E43" s="172"/>
      <c r="F43" s="172"/>
      <c r="G43" s="173"/>
      <c r="H43" s="5">
        <f t="shared" si="7"/>
        <v>0</v>
      </c>
      <c r="I43" s="5">
        <f t="shared" si="8"/>
        <v>0</v>
      </c>
      <c r="J43" s="98" t="str">
        <f t="shared" si="1"/>
        <v>--</v>
      </c>
      <c r="K43" s="144" t="str">
        <f t="shared" si="2"/>
        <v>--</v>
      </c>
      <c r="L43" s="128"/>
      <c r="M43" s="15" t="str">
        <f t="shared" si="3"/>
        <v>--</v>
      </c>
      <c r="T43">
        <f t="shared" si="9"/>
        <v>0</v>
      </c>
      <c r="U43" s="4">
        <v>29</v>
      </c>
      <c r="AF43">
        <f t="shared" si="10"/>
        <v>0</v>
      </c>
      <c r="AG43">
        <f t="shared" si="11"/>
        <v>0</v>
      </c>
      <c r="AH43" s="96">
        <f t="shared" si="4"/>
        <v>0</v>
      </c>
      <c r="AI43">
        <v>0</v>
      </c>
      <c r="AJ43" s="96">
        <f t="shared" si="5"/>
        <v>0</v>
      </c>
    </row>
    <row r="44" spans="2:36" ht="15" customHeight="1" x14ac:dyDescent="0.25">
      <c r="B44" s="1">
        <v>30</v>
      </c>
      <c r="C44" s="3">
        <f t="shared" si="6"/>
        <v>46903</v>
      </c>
      <c r="D44" s="172"/>
      <c r="E44" s="172"/>
      <c r="F44" s="172"/>
      <c r="G44" s="173"/>
      <c r="H44" s="5">
        <f t="shared" si="7"/>
        <v>0</v>
      </c>
      <c r="I44" s="5">
        <f t="shared" si="8"/>
        <v>0</v>
      </c>
      <c r="J44" s="98" t="str">
        <f t="shared" si="1"/>
        <v>--</v>
      </c>
      <c r="K44" s="144" t="str">
        <f t="shared" si="2"/>
        <v>--</v>
      </c>
      <c r="L44" s="128"/>
      <c r="M44" s="15" t="str">
        <f t="shared" si="3"/>
        <v>--</v>
      </c>
      <c r="T44">
        <f t="shared" si="9"/>
        <v>0</v>
      </c>
      <c r="U44" s="4">
        <v>30</v>
      </c>
      <c r="AF44">
        <f t="shared" si="10"/>
        <v>0</v>
      </c>
      <c r="AG44">
        <f t="shared" si="11"/>
        <v>0</v>
      </c>
      <c r="AH44" s="96">
        <f t="shared" si="4"/>
        <v>0</v>
      </c>
      <c r="AI44">
        <v>0</v>
      </c>
      <c r="AJ44" s="96">
        <f t="shared" si="5"/>
        <v>0</v>
      </c>
    </row>
    <row r="45" spans="2:36" ht="15" customHeight="1" x14ac:dyDescent="0.25">
      <c r="B45" s="1">
        <v>31</v>
      </c>
      <c r="C45" s="3">
        <f t="shared" si="6"/>
        <v>46904</v>
      </c>
      <c r="D45" s="172"/>
      <c r="E45" s="172"/>
      <c r="F45" s="172"/>
      <c r="G45" s="173"/>
      <c r="H45" s="5">
        <f t="shared" si="7"/>
        <v>0</v>
      </c>
      <c r="I45" s="5">
        <f t="shared" si="8"/>
        <v>0</v>
      </c>
      <c r="J45" s="98" t="str">
        <f t="shared" si="1"/>
        <v>--</v>
      </c>
      <c r="K45" s="144" t="str">
        <f t="shared" si="2"/>
        <v>--</v>
      </c>
      <c r="L45" s="128"/>
      <c r="M45" s="15" t="str">
        <f t="shared" si="3"/>
        <v>--</v>
      </c>
      <c r="T45">
        <f t="shared" si="9"/>
        <v>0</v>
      </c>
      <c r="U45" s="4">
        <v>31</v>
      </c>
      <c r="AF45">
        <f t="shared" si="10"/>
        <v>0</v>
      </c>
      <c r="AG45">
        <f t="shared" si="11"/>
        <v>0</v>
      </c>
      <c r="AH45" s="96">
        <f t="shared" si="4"/>
        <v>0</v>
      </c>
      <c r="AI45">
        <v>0</v>
      </c>
      <c r="AJ45" s="96">
        <f t="shared" si="5"/>
        <v>0</v>
      </c>
    </row>
    <row r="46" spans="2:36" ht="15" customHeight="1" x14ac:dyDescent="0.25">
      <c r="B46" s="1">
        <v>32</v>
      </c>
      <c r="C46" s="3">
        <f t="shared" si="6"/>
        <v>46905</v>
      </c>
      <c r="D46" s="172"/>
      <c r="E46" s="172"/>
      <c r="F46" s="172"/>
      <c r="G46" s="173"/>
      <c r="H46" s="5">
        <f t="shared" si="7"/>
        <v>0</v>
      </c>
      <c r="I46" s="5">
        <f t="shared" si="8"/>
        <v>0</v>
      </c>
      <c r="J46" s="98" t="str">
        <f t="shared" si="1"/>
        <v>--</v>
      </c>
      <c r="K46" s="144" t="str">
        <f t="shared" si="2"/>
        <v>--</v>
      </c>
      <c r="L46" s="128"/>
      <c r="M46" s="15" t="str">
        <f t="shared" si="3"/>
        <v>--</v>
      </c>
      <c r="O46" s="23"/>
      <c r="P46" s="16"/>
      <c r="Q46" s="16"/>
      <c r="T46">
        <f t="shared" si="9"/>
        <v>0</v>
      </c>
      <c r="U46" s="4">
        <v>32</v>
      </c>
      <c r="AF46">
        <f t="shared" si="10"/>
        <v>0</v>
      </c>
      <c r="AG46">
        <f t="shared" si="11"/>
        <v>0</v>
      </c>
      <c r="AH46" s="96">
        <f t="shared" si="4"/>
        <v>0</v>
      </c>
      <c r="AI46">
        <v>0</v>
      </c>
      <c r="AJ46" s="96">
        <f t="shared" si="5"/>
        <v>0</v>
      </c>
    </row>
    <row r="47" spans="2:36" ht="15" customHeight="1" x14ac:dyDescent="0.25">
      <c r="B47" s="1">
        <v>33</v>
      </c>
      <c r="C47" s="3">
        <f t="shared" si="6"/>
        <v>46906</v>
      </c>
      <c r="D47" s="172"/>
      <c r="E47" s="172"/>
      <c r="F47" s="172"/>
      <c r="G47" s="173"/>
      <c r="H47" s="5">
        <f t="shared" si="7"/>
        <v>0</v>
      </c>
      <c r="I47" s="5">
        <f t="shared" si="8"/>
        <v>0</v>
      </c>
      <c r="J47" s="98" t="str">
        <f t="shared" si="1"/>
        <v>--</v>
      </c>
      <c r="K47" s="144" t="str">
        <f t="shared" si="2"/>
        <v>--</v>
      </c>
      <c r="L47" s="128"/>
      <c r="M47" s="15" t="str">
        <f t="shared" si="3"/>
        <v>--</v>
      </c>
      <c r="O47" s="23"/>
      <c r="P47" s="16"/>
      <c r="Q47" s="16"/>
      <c r="T47">
        <f t="shared" si="9"/>
        <v>0</v>
      </c>
      <c r="U47" s="4">
        <v>33</v>
      </c>
      <c r="AF47">
        <f t="shared" si="10"/>
        <v>0</v>
      </c>
      <c r="AG47">
        <f t="shared" si="11"/>
        <v>0</v>
      </c>
      <c r="AH47" s="96">
        <f t="shared" si="4"/>
        <v>0</v>
      </c>
      <c r="AI47">
        <v>0</v>
      </c>
      <c r="AJ47" s="96">
        <f t="shared" si="5"/>
        <v>0</v>
      </c>
    </row>
    <row r="48" spans="2:36" ht="15" customHeight="1" x14ac:dyDescent="0.25">
      <c r="B48" s="1">
        <v>34</v>
      </c>
      <c r="C48" s="3">
        <f t="shared" si="6"/>
        <v>46907</v>
      </c>
      <c r="D48" s="172"/>
      <c r="E48" s="172"/>
      <c r="F48" s="172"/>
      <c r="G48" s="173"/>
      <c r="H48" s="5">
        <f t="shared" si="7"/>
        <v>0</v>
      </c>
      <c r="I48" s="5">
        <f t="shared" si="8"/>
        <v>0</v>
      </c>
      <c r="J48" s="98" t="str">
        <f t="shared" si="1"/>
        <v>--</v>
      </c>
      <c r="K48" s="144" t="str">
        <f t="shared" si="2"/>
        <v>--</v>
      </c>
      <c r="L48" s="128"/>
      <c r="M48" s="15" t="str">
        <f t="shared" si="3"/>
        <v>--</v>
      </c>
      <c r="O48" s="23"/>
      <c r="P48" s="16"/>
      <c r="Q48" s="16"/>
      <c r="T48">
        <f t="shared" si="9"/>
        <v>0</v>
      </c>
      <c r="U48" s="4">
        <v>34</v>
      </c>
      <c r="AF48">
        <f t="shared" si="10"/>
        <v>0</v>
      </c>
      <c r="AG48">
        <f t="shared" si="11"/>
        <v>0</v>
      </c>
      <c r="AH48" s="96">
        <f t="shared" si="4"/>
        <v>0</v>
      </c>
      <c r="AI48">
        <v>0</v>
      </c>
      <c r="AJ48" s="96">
        <f t="shared" si="5"/>
        <v>0</v>
      </c>
    </row>
    <row r="49" spans="2:36" ht="15" customHeight="1" x14ac:dyDescent="0.25">
      <c r="B49" s="1">
        <v>35</v>
      </c>
      <c r="C49" s="3">
        <f t="shared" si="6"/>
        <v>46908</v>
      </c>
      <c r="D49" s="172"/>
      <c r="E49" s="172"/>
      <c r="F49" s="172"/>
      <c r="G49" s="173"/>
      <c r="H49" s="5">
        <f t="shared" si="7"/>
        <v>0</v>
      </c>
      <c r="I49" s="5">
        <f t="shared" si="8"/>
        <v>0</v>
      </c>
      <c r="J49" s="98" t="str">
        <f t="shared" si="1"/>
        <v>--</v>
      </c>
      <c r="K49" s="144" t="str">
        <f t="shared" si="2"/>
        <v>--</v>
      </c>
      <c r="L49" s="128"/>
      <c r="M49" s="15" t="str">
        <f t="shared" si="3"/>
        <v>--</v>
      </c>
      <c r="O49" s="23"/>
      <c r="P49" s="16"/>
      <c r="Q49" s="16"/>
      <c r="T49">
        <f t="shared" si="9"/>
        <v>0</v>
      </c>
      <c r="U49" s="4">
        <v>35</v>
      </c>
      <c r="AF49">
        <f t="shared" si="10"/>
        <v>0</v>
      </c>
      <c r="AG49">
        <f t="shared" si="11"/>
        <v>0</v>
      </c>
      <c r="AH49" s="96">
        <f t="shared" si="4"/>
        <v>0</v>
      </c>
      <c r="AI49">
        <v>0</v>
      </c>
      <c r="AJ49" s="96">
        <f t="shared" si="5"/>
        <v>0</v>
      </c>
    </row>
    <row r="50" spans="2:36" ht="15" customHeight="1" x14ac:dyDescent="0.25">
      <c r="B50" s="1">
        <v>36</v>
      </c>
      <c r="C50" s="3">
        <f t="shared" si="6"/>
        <v>46909</v>
      </c>
      <c r="D50" s="172"/>
      <c r="E50" s="172"/>
      <c r="F50" s="172"/>
      <c r="G50" s="173"/>
      <c r="H50" s="5">
        <f t="shared" si="7"/>
        <v>0</v>
      </c>
      <c r="I50" s="5">
        <f t="shared" si="8"/>
        <v>0</v>
      </c>
      <c r="J50" s="98" t="str">
        <f t="shared" si="1"/>
        <v>--</v>
      </c>
      <c r="K50" s="144" t="str">
        <f t="shared" si="2"/>
        <v>--</v>
      </c>
      <c r="L50" s="128"/>
      <c r="M50" s="15" t="str">
        <f t="shared" si="3"/>
        <v>--</v>
      </c>
      <c r="O50" s="23"/>
      <c r="P50" s="16"/>
      <c r="Q50" s="16"/>
      <c r="T50">
        <f t="shared" si="9"/>
        <v>0</v>
      </c>
      <c r="U50" s="4">
        <v>36</v>
      </c>
      <c r="AF50">
        <f t="shared" si="10"/>
        <v>0</v>
      </c>
      <c r="AG50">
        <f t="shared" si="11"/>
        <v>0</v>
      </c>
      <c r="AH50" s="96">
        <f t="shared" si="4"/>
        <v>0</v>
      </c>
      <c r="AI50">
        <v>0</v>
      </c>
      <c r="AJ50" s="96">
        <f t="shared" si="5"/>
        <v>0</v>
      </c>
    </row>
    <row r="51" spans="2:36" ht="15" customHeight="1" x14ac:dyDescent="0.25">
      <c r="B51" s="1">
        <v>37</v>
      </c>
      <c r="C51" s="3">
        <f t="shared" si="6"/>
        <v>46910</v>
      </c>
      <c r="D51" s="172"/>
      <c r="E51" s="172"/>
      <c r="F51" s="172"/>
      <c r="G51" s="173"/>
      <c r="H51" s="5">
        <f t="shared" si="7"/>
        <v>0</v>
      </c>
      <c r="I51" s="5">
        <f t="shared" si="8"/>
        <v>0</v>
      </c>
      <c r="J51" s="98" t="str">
        <f t="shared" si="1"/>
        <v>--</v>
      </c>
      <c r="K51" s="144" t="str">
        <f t="shared" si="2"/>
        <v>--</v>
      </c>
      <c r="L51" s="128"/>
      <c r="M51" s="15" t="str">
        <f t="shared" si="3"/>
        <v>--</v>
      </c>
      <c r="O51" s="23"/>
      <c r="P51" s="16"/>
      <c r="Q51" s="16"/>
      <c r="T51">
        <f t="shared" si="9"/>
        <v>0</v>
      </c>
      <c r="U51" s="4">
        <v>37</v>
      </c>
      <c r="AF51">
        <f t="shared" si="10"/>
        <v>0</v>
      </c>
      <c r="AG51">
        <f t="shared" si="11"/>
        <v>0</v>
      </c>
      <c r="AH51" s="96">
        <f t="shared" si="4"/>
        <v>0</v>
      </c>
      <c r="AI51">
        <v>0</v>
      </c>
      <c r="AJ51" s="96">
        <f t="shared" si="5"/>
        <v>0</v>
      </c>
    </row>
    <row r="52" spans="2:36" ht="15" customHeight="1" x14ac:dyDescent="0.25">
      <c r="B52" s="1">
        <v>38</v>
      </c>
      <c r="C52" s="3">
        <f t="shared" si="6"/>
        <v>46911</v>
      </c>
      <c r="D52" s="172"/>
      <c r="E52" s="172"/>
      <c r="F52" s="172"/>
      <c r="G52" s="173"/>
      <c r="H52" s="5">
        <f t="shared" si="7"/>
        <v>0</v>
      </c>
      <c r="I52" s="5">
        <f t="shared" si="8"/>
        <v>0</v>
      </c>
      <c r="J52" s="98" t="str">
        <f t="shared" si="1"/>
        <v>--</v>
      </c>
      <c r="K52" s="144" t="str">
        <f t="shared" si="2"/>
        <v>--</v>
      </c>
      <c r="L52" s="128"/>
      <c r="M52" s="15" t="str">
        <f t="shared" si="3"/>
        <v>--</v>
      </c>
      <c r="O52" s="23"/>
      <c r="P52" s="16"/>
      <c r="Q52" s="16"/>
      <c r="T52">
        <f t="shared" si="9"/>
        <v>0</v>
      </c>
      <c r="U52" s="4">
        <v>38</v>
      </c>
      <c r="AF52">
        <f t="shared" si="10"/>
        <v>0</v>
      </c>
      <c r="AG52">
        <f t="shared" si="11"/>
        <v>0</v>
      </c>
      <c r="AH52" s="96">
        <f t="shared" si="4"/>
        <v>0</v>
      </c>
      <c r="AI52">
        <v>0</v>
      </c>
      <c r="AJ52" s="96">
        <f t="shared" si="5"/>
        <v>0</v>
      </c>
    </row>
    <row r="53" spans="2:36" ht="15" customHeight="1" x14ac:dyDescent="0.25">
      <c r="B53" s="1">
        <v>39</v>
      </c>
      <c r="C53" s="3">
        <f t="shared" si="6"/>
        <v>46912</v>
      </c>
      <c r="D53" s="172"/>
      <c r="E53" s="172"/>
      <c r="F53" s="172"/>
      <c r="G53" s="173"/>
      <c r="H53" s="5">
        <f t="shared" si="7"/>
        <v>0</v>
      </c>
      <c r="I53" s="5">
        <f t="shared" si="8"/>
        <v>0</v>
      </c>
      <c r="J53" s="98" t="str">
        <f t="shared" si="1"/>
        <v>--</v>
      </c>
      <c r="K53" s="144" t="str">
        <f t="shared" si="2"/>
        <v>--</v>
      </c>
      <c r="L53" s="128"/>
      <c r="M53" s="15" t="str">
        <f t="shared" si="3"/>
        <v>--</v>
      </c>
      <c r="O53" s="23"/>
      <c r="P53" s="16"/>
      <c r="Q53" s="16"/>
      <c r="T53">
        <f t="shared" si="9"/>
        <v>0</v>
      </c>
      <c r="U53" s="4">
        <v>39</v>
      </c>
      <c r="AF53">
        <f t="shared" si="10"/>
        <v>0</v>
      </c>
      <c r="AG53">
        <f t="shared" si="11"/>
        <v>0</v>
      </c>
      <c r="AH53" s="96">
        <f t="shared" si="4"/>
        <v>0</v>
      </c>
      <c r="AI53">
        <v>0</v>
      </c>
      <c r="AJ53" s="96">
        <f t="shared" si="5"/>
        <v>0</v>
      </c>
    </row>
    <row r="54" spans="2:36" ht="15" customHeight="1" x14ac:dyDescent="0.25">
      <c r="B54" s="1">
        <v>40</v>
      </c>
      <c r="C54" s="3">
        <f t="shared" si="6"/>
        <v>46913</v>
      </c>
      <c r="D54" s="172"/>
      <c r="E54" s="172"/>
      <c r="F54" s="172"/>
      <c r="G54" s="173"/>
      <c r="H54" s="5">
        <f t="shared" si="7"/>
        <v>0</v>
      </c>
      <c r="I54" s="5">
        <f t="shared" si="8"/>
        <v>0</v>
      </c>
      <c r="J54" s="98" t="str">
        <f t="shared" si="1"/>
        <v>--</v>
      </c>
      <c r="K54" s="144" t="str">
        <f t="shared" si="2"/>
        <v>--</v>
      </c>
      <c r="L54" s="128"/>
      <c r="M54" s="15" t="str">
        <f t="shared" si="3"/>
        <v>--</v>
      </c>
      <c r="O54" s="23"/>
      <c r="P54" s="16"/>
      <c r="Q54" s="16"/>
      <c r="T54">
        <f t="shared" si="9"/>
        <v>0</v>
      </c>
      <c r="U54" s="4">
        <v>40</v>
      </c>
      <c r="AF54">
        <f t="shared" si="10"/>
        <v>0</v>
      </c>
      <c r="AG54">
        <f t="shared" si="11"/>
        <v>0</v>
      </c>
      <c r="AH54" s="96">
        <f t="shared" si="4"/>
        <v>0</v>
      </c>
      <c r="AI54">
        <v>0</v>
      </c>
      <c r="AJ54" s="96">
        <f t="shared" si="5"/>
        <v>0</v>
      </c>
    </row>
    <row r="55" spans="2:36" ht="15" customHeight="1" x14ac:dyDescent="0.25">
      <c r="B55" s="1">
        <v>41</v>
      </c>
      <c r="C55" s="3">
        <f t="shared" si="6"/>
        <v>46914</v>
      </c>
      <c r="D55" s="172"/>
      <c r="E55" s="172"/>
      <c r="F55" s="172"/>
      <c r="G55" s="173"/>
      <c r="H55" s="5">
        <f t="shared" si="7"/>
        <v>0</v>
      </c>
      <c r="I55" s="5">
        <f t="shared" si="8"/>
        <v>0</v>
      </c>
      <c r="J55" s="98" t="str">
        <f t="shared" si="1"/>
        <v>--</v>
      </c>
      <c r="K55" s="144" t="str">
        <f t="shared" si="2"/>
        <v>--</v>
      </c>
      <c r="L55" s="128"/>
      <c r="M55" s="15" t="str">
        <f t="shared" si="3"/>
        <v>--</v>
      </c>
      <c r="O55" s="23"/>
      <c r="P55" s="16"/>
      <c r="Q55" s="16"/>
      <c r="T55">
        <f t="shared" si="9"/>
        <v>0</v>
      </c>
      <c r="U55" s="4">
        <v>41</v>
      </c>
      <c r="AF55">
        <f t="shared" si="10"/>
        <v>0</v>
      </c>
      <c r="AG55">
        <f t="shared" si="11"/>
        <v>0</v>
      </c>
      <c r="AH55" s="96">
        <f t="shared" si="4"/>
        <v>0</v>
      </c>
      <c r="AI55">
        <v>0</v>
      </c>
      <c r="AJ55" s="96">
        <f t="shared" si="5"/>
        <v>0</v>
      </c>
    </row>
    <row r="56" spans="2:36" ht="15" customHeight="1" x14ac:dyDescent="0.25">
      <c r="B56" s="1">
        <v>42</v>
      </c>
      <c r="C56" s="3">
        <f t="shared" si="6"/>
        <v>46915</v>
      </c>
      <c r="D56" s="172"/>
      <c r="E56" s="172"/>
      <c r="F56" s="172"/>
      <c r="G56" s="173"/>
      <c r="H56" s="5">
        <f t="shared" si="7"/>
        <v>0</v>
      </c>
      <c r="I56" s="5">
        <f t="shared" si="8"/>
        <v>0</v>
      </c>
      <c r="J56" s="98" t="str">
        <f t="shared" si="1"/>
        <v>--</v>
      </c>
      <c r="K56" s="144" t="str">
        <f t="shared" si="2"/>
        <v>--</v>
      </c>
      <c r="L56" s="128"/>
      <c r="M56" s="15" t="str">
        <f t="shared" si="3"/>
        <v>--</v>
      </c>
      <c r="O56" s="23"/>
      <c r="P56" s="16"/>
      <c r="Q56" s="16"/>
      <c r="T56">
        <f t="shared" si="9"/>
        <v>0</v>
      </c>
      <c r="U56" s="4">
        <v>42</v>
      </c>
      <c r="AF56">
        <f t="shared" si="10"/>
        <v>0</v>
      </c>
      <c r="AG56">
        <f t="shared" si="11"/>
        <v>0</v>
      </c>
      <c r="AH56" s="96">
        <f t="shared" si="4"/>
        <v>0</v>
      </c>
      <c r="AI56">
        <v>0</v>
      </c>
      <c r="AJ56" s="96">
        <f t="shared" si="5"/>
        <v>0</v>
      </c>
    </row>
    <row r="57" spans="2:36" ht="15" customHeight="1" x14ac:dyDescent="0.25">
      <c r="B57" s="1">
        <v>43</v>
      </c>
      <c r="C57" s="3">
        <f t="shared" si="6"/>
        <v>46916</v>
      </c>
      <c r="D57" s="172"/>
      <c r="E57" s="172"/>
      <c r="F57" s="172"/>
      <c r="G57" s="173"/>
      <c r="H57" s="5">
        <f t="shared" si="7"/>
        <v>0</v>
      </c>
      <c r="I57" s="5">
        <f t="shared" si="8"/>
        <v>0</v>
      </c>
      <c r="J57" s="98" t="str">
        <f t="shared" si="1"/>
        <v>--</v>
      </c>
      <c r="K57" s="144" t="str">
        <f t="shared" si="2"/>
        <v>--</v>
      </c>
      <c r="L57" s="128"/>
      <c r="M57" s="15" t="str">
        <f t="shared" si="3"/>
        <v>--</v>
      </c>
      <c r="O57" s="23"/>
      <c r="P57" s="16"/>
      <c r="Q57" s="16"/>
      <c r="T57">
        <f t="shared" si="9"/>
        <v>0</v>
      </c>
      <c r="U57" s="4">
        <v>43</v>
      </c>
      <c r="AF57">
        <f t="shared" si="10"/>
        <v>0</v>
      </c>
      <c r="AG57">
        <f t="shared" si="11"/>
        <v>0</v>
      </c>
      <c r="AH57" s="96">
        <f t="shared" si="4"/>
        <v>0</v>
      </c>
      <c r="AI57">
        <v>0</v>
      </c>
      <c r="AJ57" s="96">
        <f t="shared" si="5"/>
        <v>0</v>
      </c>
    </row>
    <row r="58" spans="2:36" ht="15" customHeight="1" x14ac:dyDescent="0.25">
      <c r="B58" s="1">
        <v>44</v>
      </c>
      <c r="C58" s="3">
        <f t="shared" si="6"/>
        <v>46917</v>
      </c>
      <c r="D58" s="172"/>
      <c r="E58" s="172"/>
      <c r="F58" s="172"/>
      <c r="G58" s="173"/>
      <c r="H58" s="5">
        <f t="shared" si="7"/>
        <v>0</v>
      </c>
      <c r="I58" s="5">
        <f t="shared" si="8"/>
        <v>0</v>
      </c>
      <c r="J58" s="98" t="str">
        <f t="shared" si="1"/>
        <v>--</v>
      </c>
      <c r="K58" s="144" t="str">
        <f t="shared" si="2"/>
        <v>--</v>
      </c>
      <c r="L58" s="128"/>
      <c r="M58" s="15" t="str">
        <f t="shared" si="3"/>
        <v>--</v>
      </c>
      <c r="O58" s="23"/>
      <c r="P58" s="16"/>
      <c r="Q58" s="16"/>
      <c r="T58">
        <f t="shared" si="9"/>
        <v>0</v>
      </c>
      <c r="U58" s="4">
        <v>44</v>
      </c>
      <c r="AF58">
        <f t="shared" si="10"/>
        <v>0</v>
      </c>
      <c r="AG58">
        <f t="shared" si="11"/>
        <v>0</v>
      </c>
      <c r="AH58" s="96">
        <f t="shared" si="4"/>
        <v>0</v>
      </c>
      <c r="AI58">
        <v>0</v>
      </c>
      <c r="AJ58" s="96">
        <f t="shared" si="5"/>
        <v>0</v>
      </c>
    </row>
    <row r="59" spans="2:36" ht="15" customHeight="1" x14ac:dyDescent="0.25">
      <c r="B59" s="1">
        <v>45</v>
      </c>
      <c r="C59" s="3">
        <f t="shared" si="6"/>
        <v>46918</v>
      </c>
      <c r="D59" s="172"/>
      <c r="E59" s="172"/>
      <c r="F59" s="172"/>
      <c r="G59" s="173"/>
      <c r="H59" s="5">
        <f t="shared" si="7"/>
        <v>0</v>
      </c>
      <c r="I59" s="5">
        <f t="shared" si="8"/>
        <v>0</v>
      </c>
      <c r="J59" s="98" t="str">
        <f t="shared" si="1"/>
        <v>--</v>
      </c>
      <c r="K59" s="144" t="str">
        <f t="shared" si="2"/>
        <v>--</v>
      </c>
      <c r="L59" s="128"/>
      <c r="M59" s="15" t="str">
        <f t="shared" si="3"/>
        <v>--</v>
      </c>
      <c r="O59" s="23"/>
      <c r="P59" s="16"/>
      <c r="Q59" s="16"/>
      <c r="T59">
        <f t="shared" si="9"/>
        <v>0</v>
      </c>
      <c r="U59" s="4">
        <v>45</v>
      </c>
      <c r="AF59">
        <f t="shared" si="10"/>
        <v>0</v>
      </c>
      <c r="AG59">
        <f t="shared" si="11"/>
        <v>0</v>
      </c>
      <c r="AH59" s="96">
        <f t="shared" si="4"/>
        <v>0</v>
      </c>
      <c r="AI59">
        <v>0</v>
      </c>
      <c r="AJ59" s="96">
        <f t="shared" si="5"/>
        <v>0</v>
      </c>
    </row>
    <row r="60" spans="2:36" ht="15" customHeight="1" x14ac:dyDescent="0.25">
      <c r="B60" s="1">
        <v>46</v>
      </c>
      <c r="C60" s="3">
        <f t="shared" si="6"/>
        <v>46919</v>
      </c>
      <c r="D60" s="172"/>
      <c r="E60" s="172"/>
      <c r="F60" s="172"/>
      <c r="G60" s="173"/>
      <c r="H60" s="5">
        <f t="shared" si="7"/>
        <v>0</v>
      </c>
      <c r="I60" s="5">
        <f t="shared" si="8"/>
        <v>0</v>
      </c>
      <c r="J60" s="98" t="str">
        <f t="shared" si="1"/>
        <v>--</v>
      </c>
      <c r="K60" s="144" t="str">
        <f t="shared" si="2"/>
        <v>--</v>
      </c>
      <c r="L60" s="128"/>
      <c r="M60" s="15" t="str">
        <f t="shared" si="3"/>
        <v>--</v>
      </c>
      <c r="O60" s="23"/>
      <c r="P60" s="16"/>
      <c r="Q60" s="16"/>
      <c r="T60">
        <f t="shared" si="9"/>
        <v>0</v>
      </c>
      <c r="U60" s="4">
        <v>46</v>
      </c>
      <c r="AF60">
        <f t="shared" si="10"/>
        <v>0</v>
      </c>
      <c r="AG60">
        <f t="shared" si="11"/>
        <v>0</v>
      </c>
      <c r="AH60" s="96">
        <f t="shared" si="4"/>
        <v>0</v>
      </c>
      <c r="AI60">
        <v>0</v>
      </c>
      <c r="AJ60" s="96">
        <f t="shared" si="5"/>
        <v>0</v>
      </c>
    </row>
    <row r="61" spans="2:36" ht="15" customHeight="1" x14ac:dyDescent="0.25">
      <c r="B61" s="1">
        <v>47</v>
      </c>
      <c r="C61" s="3">
        <f t="shared" si="6"/>
        <v>46920</v>
      </c>
      <c r="D61" s="172"/>
      <c r="E61" s="172"/>
      <c r="F61" s="172"/>
      <c r="G61" s="173"/>
      <c r="H61" s="5">
        <f t="shared" si="7"/>
        <v>0</v>
      </c>
      <c r="I61" s="5">
        <f t="shared" si="8"/>
        <v>0</v>
      </c>
      <c r="J61" s="98" t="str">
        <f t="shared" si="1"/>
        <v>--</v>
      </c>
      <c r="K61" s="144" t="str">
        <f t="shared" si="2"/>
        <v>--</v>
      </c>
      <c r="L61" s="128"/>
      <c r="M61" s="15" t="str">
        <f t="shared" si="3"/>
        <v>--</v>
      </c>
      <c r="O61" s="23"/>
      <c r="P61" s="16"/>
      <c r="Q61" s="16"/>
      <c r="T61">
        <f t="shared" si="9"/>
        <v>0</v>
      </c>
      <c r="U61" s="4">
        <v>47</v>
      </c>
      <c r="AF61">
        <f t="shared" si="10"/>
        <v>0</v>
      </c>
      <c r="AG61">
        <f t="shared" si="11"/>
        <v>0</v>
      </c>
      <c r="AH61" s="96">
        <f t="shared" si="4"/>
        <v>0</v>
      </c>
      <c r="AI61">
        <v>0</v>
      </c>
      <c r="AJ61" s="96">
        <f t="shared" si="5"/>
        <v>0</v>
      </c>
    </row>
    <row r="62" spans="2:36" ht="15" customHeight="1" x14ac:dyDescent="0.25">
      <c r="B62" s="1">
        <v>48</v>
      </c>
      <c r="C62" s="3">
        <f t="shared" si="6"/>
        <v>46921</v>
      </c>
      <c r="D62" s="172"/>
      <c r="E62" s="172"/>
      <c r="F62" s="172"/>
      <c r="G62" s="173"/>
      <c r="H62" s="5">
        <f t="shared" si="7"/>
        <v>0</v>
      </c>
      <c r="I62" s="5">
        <f t="shared" si="8"/>
        <v>0</v>
      </c>
      <c r="J62" s="98" t="str">
        <f t="shared" si="1"/>
        <v>--</v>
      </c>
      <c r="K62" s="144" t="str">
        <f t="shared" si="2"/>
        <v>--</v>
      </c>
      <c r="L62" s="128"/>
      <c r="M62" s="15" t="str">
        <f t="shared" si="3"/>
        <v>--</v>
      </c>
      <c r="O62" s="23"/>
      <c r="P62" s="16"/>
      <c r="Q62" s="16"/>
      <c r="T62">
        <f t="shared" si="9"/>
        <v>0</v>
      </c>
      <c r="U62" s="4">
        <v>48</v>
      </c>
      <c r="AF62">
        <f t="shared" si="10"/>
        <v>0</v>
      </c>
      <c r="AG62">
        <f t="shared" si="11"/>
        <v>0</v>
      </c>
      <c r="AH62" s="96">
        <f t="shared" si="4"/>
        <v>0</v>
      </c>
      <c r="AI62">
        <v>0</v>
      </c>
      <c r="AJ62" s="96">
        <f t="shared" si="5"/>
        <v>0</v>
      </c>
    </row>
    <row r="63" spans="2:36" ht="15" customHeight="1" x14ac:dyDescent="0.25">
      <c r="B63" s="1">
        <v>49</v>
      </c>
      <c r="C63" s="3">
        <f t="shared" si="6"/>
        <v>46922</v>
      </c>
      <c r="D63" s="172"/>
      <c r="E63" s="172"/>
      <c r="F63" s="172"/>
      <c r="G63" s="173"/>
      <c r="H63" s="5">
        <f t="shared" si="7"/>
        <v>0</v>
      </c>
      <c r="I63" s="5">
        <f t="shared" si="8"/>
        <v>0</v>
      </c>
      <c r="J63" s="98" t="str">
        <f t="shared" si="1"/>
        <v>--</v>
      </c>
      <c r="K63" s="144" t="str">
        <f t="shared" si="2"/>
        <v>--</v>
      </c>
      <c r="L63" s="128"/>
      <c r="M63" s="15" t="str">
        <f t="shared" si="3"/>
        <v>--</v>
      </c>
      <c r="O63" s="23"/>
      <c r="P63" s="16"/>
      <c r="Q63" s="16"/>
      <c r="T63">
        <f t="shared" si="9"/>
        <v>0</v>
      </c>
      <c r="U63" s="4">
        <v>49</v>
      </c>
      <c r="AF63">
        <f t="shared" si="10"/>
        <v>0</v>
      </c>
      <c r="AG63">
        <f t="shared" si="11"/>
        <v>0</v>
      </c>
      <c r="AH63" s="96">
        <f t="shared" si="4"/>
        <v>0</v>
      </c>
      <c r="AI63">
        <v>0</v>
      </c>
      <c r="AJ63" s="96">
        <f t="shared" si="5"/>
        <v>0</v>
      </c>
    </row>
    <row r="64" spans="2:36" ht="15" customHeight="1" x14ac:dyDescent="0.25">
      <c r="B64" s="1">
        <v>50</v>
      </c>
      <c r="C64" s="3">
        <f t="shared" si="6"/>
        <v>46923</v>
      </c>
      <c r="D64" s="172"/>
      <c r="E64" s="172"/>
      <c r="F64" s="172"/>
      <c r="G64" s="173"/>
      <c r="H64" s="5">
        <f t="shared" si="7"/>
        <v>0</v>
      </c>
      <c r="I64" s="5">
        <f t="shared" si="8"/>
        <v>0</v>
      </c>
      <c r="J64" s="98" t="str">
        <f t="shared" si="1"/>
        <v>--</v>
      </c>
      <c r="K64" s="144" t="str">
        <f t="shared" si="2"/>
        <v>--</v>
      </c>
      <c r="L64" s="128"/>
      <c r="M64" s="15" t="str">
        <f t="shared" si="3"/>
        <v>--</v>
      </c>
      <c r="O64" s="23"/>
      <c r="P64" s="16"/>
      <c r="Q64" s="16"/>
      <c r="T64">
        <f t="shared" si="9"/>
        <v>0</v>
      </c>
      <c r="U64" s="4">
        <v>50</v>
      </c>
      <c r="AF64">
        <f t="shared" si="10"/>
        <v>0</v>
      </c>
      <c r="AG64">
        <f t="shared" si="11"/>
        <v>0</v>
      </c>
      <c r="AH64" s="96">
        <f t="shared" si="4"/>
        <v>0</v>
      </c>
      <c r="AI64">
        <v>0</v>
      </c>
      <c r="AJ64" s="96">
        <f t="shared" si="5"/>
        <v>0</v>
      </c>
    </row>
    <row r="65" spans="2:36" ht="15" customHeight="1" x14ac:dyDescent="0.25">
      <c r="B65" s="1">
        <v>51</v>
      </c>
      <c r="C65" s="3">
        <f t="shared" si="6"/>
        <v>46924</v>
      </c>
      <c r="D65" s="172"/>
      <c r="E65" s="172"/>
      <c r="F65" s="172"/>
      <c r="G65" s="173"/>
      <c r="H65" s="5">
        <f t="shared" si="7"/>
        <v>0</v>
      </c>
      <c r="I65" s="5">
        <f t="shared" si="8"/>
        <v>0</v>
      </c>
      <c r="J65" s="98" t="str">
        <f t="shared" si="1"/>
        <v>--</v>
      </c>
      <c r="K65" s="144" t="str">
        <f t="shared" si="2"/>
        <v>--</v>
      </c>
      <c r="L65" s="128"/>
      <c r="M65" s="15" t="str">
        <f t="shared" si="3"/>
        <v>--</v>
      </c>
      <c r="O65" s="23"/>
      <c r="P65" s="16"/>
      <c r="Q65" s="16"/>
      <c r="T65">
        <f t="shared" si="9"/>
        <v>0</v>
      </c>
      <c r="U65" s="4">
        <v>51</v>
      </c>
      <c r="AF65">
        <f t="shared" si="10"/>
        <v>0</v>
      </c>
      <c r="AG65">
        <f t="shared" si="11"/>
        <v>0</v>
      </c>
      <c r="AH65" s="96">
        <f t="shared" si="4"/>
        <v>0</v>
      </c>
      <c r="AI65">
        <v>0</v>
      </c>
      <c r="AJ65" s="96">
        <f t="shared" si="5"/>
        <v>0</v>
      </c>
    </row>
    <row r="66" spans="2:36" ht="15" customHeight="1" x14ac:dyDescent="0.25">
      <c r="B66" s="1">
        <v>52</v>
      </c>
      <c r="C66" s="3">
        <f t="shared" si="6"/>
        <v>46925</v>
      </c>
      <c r="D66" s="172"/>
      <c r="E66" s="172"/>
      <c r="F66" s="172"/>
      <c r="G66" s="173"/>
      <c r="H66" s="5">
        <f t="shared" si="7"/>
        <v>0</v>
      </c>
      <c r="I66" s="5">
        <f t="shared" si="8"/>
        <v>0</v>
      </c>
      <c r="J66" s="98" t="str">
        <f t="shared" si="1"/>
        <v>--</v>
      </c>
      <c r="K66" s="144" t="str">
        <f t="shared" si="2"/>
        <v>--</v>
      </c>
      <c r="L66" s="128"/>
      <c r="M66" s="15" t="str">
        <f t="shared" si="3"/>
        <v>--</v>
      </c>
      <c r="O66" s="23"/>
      <c r="P66" s="16"/>
      <c r="Q66" s="16"/>
      <c r="T66">
        <f t="shared" si="9"/>
        <v>0</v>
      </c>
      <c r="U66" s="4">
        <v>52</v>
      </c>
      <c r="AF66">
        <f t="shared" si="10"/>
        <v>0</v>
      </c>
      <c r="AG66">
        <f t="shared" si="11"/>
        <v>0</v>
      </c>
      <c r="AH66" s="96">
        <f t="shared" si="4"/>
        <v>0</v>
      </c>
      <c r="AI66">
        <v>0</v>
      </c>
      <c r="AJ66" s="96">
        <f t="shared" si="5"/>
        <v>0</v>
      </c>
    </row>
    <row r="67" spans="2:36" ht="15" customHeight="1" x14ac:dyDescent="0.25">
      <c r="B67" s="1">
        <v>53</v>
      </c>
      <c r="C67" s="3">
        <f t="shared" si="6"/>
        <v>46926</v>
      </c>
      <c r="D67" s="172"/>
      <c r="E67" s="172"/>
      <c r="F67" s="172"/>
      <c r="G67" s="173"/>
      <c r="H67" s="5">
        <f t="shared" si="7"/>
        <v>0</v>
      </c>
      <c r="I67" s="5">
        <f t="shared" si="8"/>
        <v>0</v>
      </c>
      <c r="J67" s="98" t="str">
        <f t="shared" si="1"/>
        <v>--</v>
      </c>
      <c r="K67" s="144" t="str">
        <f t="shared" si="2"/>
        <v>--</v>
      </c>
      <c r="L67" s="128"/>
      <c r="M67" s="15" t="str">
        <f t="shared" si="3"/>
        <v>--</v>
      </c>
      <c r="O67" s="23"/>
      <c r="P67" s="16"/>
      <c r="Q67" s="16"/>
      <c r="T67">
        <f t="shared" si="9"/>
        <v>0</v>
      </c>
      <c r="U67" s="4">
        <v>53</v>
      </c>
      <c r="AF67">
        <f t="shared" si="10"/>
        <v>0</v>
      </c>
      <c r="AG67">
        <f t="shared" si="11"/>
        <v>0</v>
      </c>
      <c r="AH67" s="96">
        <f t="shared" si="4"/>
        <v>0</v>
      </c>
      <c r="AI67">
        <v>0</v>
      </c>
      <c r="AJ67" s="96">
        <f t="shared" si="5"/>
        <v>0</v>
      </c>
    </row>
    <row r="68" spans="2:36" ht="15" customHeight="1" x14ac:dyDescent="0.25">
      <c r="B68" s="1">
        <v>54</v>
      </c>
      <c r="C68" s="3">
        <f t="shared" si="6"/>
        <v>46927</v>
      </c>
      <c r="D68" s="172"/>
      <c r="E68" s="172"/>
      <c r="F68" s="172"/>
      <c r="G68" s="173"/>
      <c r="H68" s="5">
        <f t="shared" si="7"/>
        <v>0</v>
      </c>
      <c r="I68" s="5">
        <f t="shared" si="8"/>
        <v>0</v>
      </c>
      <c r="J68" s="98" t="str">
        <f t="shared" si="1"/>
        <v>--</v>
      </c>
      <c r="K68" s="144" t="str">
        <f t="shared" si="2"/>
        <v>--</v>
      </c>
      <c r="L68" s="128"/>
      <c r="M68" s="15" t="str">
        <f t="shared" si="3"/>
        <v>--</v>
      </c>
      <c r="O68" s="23"/>
      <c r="P68" s="16"/>
      <c r="Q68" s="16"/>
      <c r="T68">
        <f t="shared" si="9"/>
        <v>0</v>
      </c>
      <c r="U68" s="4">
        <v>54</v>
      </c>
      <c r="AF68">
        <f t="shared" si="10"/>
        <v>0</v>
      </c>
      <c r="AG68">
        <f t="shared" si="11"/>
        <v>0</v>
      </c>
      <c r="AH68" s="96">
        <f t="shared" si="4"/>
        <v>0</v>
      </c>
      <c r="AI68">
        <v>0</v>
      </c>
      <c r="AJ68" s="96">
        <f t="shared" si="5"/>
        <v>0</v>
      </c>
    </row>
    <row r="69" spans="2:36" ht="15" customHeight="1" x14ac:dyDescent="0.25">
      <c r="B69" s="1">
        <v>55</v>
      </c>
      <c r="C69" s="3">
        <f t="shared" si="6"/>
        <v>46928</v>
      </c>
      <c r="D69" s="172"/>
      <c r="E69" s="172"/>
      <c r="F69" s="172"/>
      <c r="G69" s="173"/>
      <c r="H69" s="5">
        <f t="shared" si="7"/>
        <v>0</v>
      </c>
      <c r="I69" s="5">
        <f t="shared" si="8"/>
        <v>0</v>
      </c>
      <c r="J69" s="98" t="str">
        <f t="shared" si="1"/>
        <v>--</v>
      </c>
      <c r="K69" s="144" t="str">
        <f t="shared" si="2"/>
        <v>--</v>
      </c>
      <c r="L69" s="128"/>
      <c r="M69" s="15" t="str">
        <f t="shared" si="3"/>
        <v>--</v>
      </c>
      <c r="O69" s="23"/>
      <c r="P69" s="16"/>
      <c r="Q69" s="16"/>
      <c r="T69">
        <f t="shared" si="9"/>
        <v>0</v>
      </c>
      <c r="U69" s="4">
        <v>55</v>
      </c>
      <c r="AF69">
        <f t="shared" si="10"/>
        <v>0</v>
      </c>
      <c r="AG69">
        <f t="shared" si="11"/>
        <v>0</v>
      </c>
      <c r="AH69" s="96">
        <f t="shared" si="4"/>
        <v>0</v>
      </c>
      <c r="AI69">
        <v>0</v>
      </c>
      <c r="AJ69" s="96">
        <f t="shared" si="5"/>
        <v>0</v>
      </c>
    </row>
    <row r="70" spans="2:36" ht="15" customHeight="1" x14ac:dyDescent="0.25">
      <c r="B70" s="1">
        <v>56</v>
      </c>
      <c r="C70" s="3">
        <f t="shared" si="6"/>
        <v>46929</v>
      </c>
      <c r="D70" s="172"/>
      <c r="E70" s="172"/>
      <c r="F70" s="172"/>
      <c r="G70" s="173"/>
      <c r="H70" s="5">
        <f t="shared" si="7"/>
        <v>0</v>
      </c>
      <c r="I70" s="5">
        <f t="shared" si="8"/>
        <v>0</v>
      </c>
      <c r="J70" s="98" t="str">
        <f t="shared" si="1"/>
        <v>--</v>
      </c>
      <c r="K70" s="144" t="str">
        <f t="shared" si="2"/>
        <v>--</v>
      </c>
      <c r="L70" s="128"/>
      <c r="M70" s="15" t="str">
        <f t="shared" si="3"/>
        <v>--</v>
      </c>
      <c r="O70" s="23"/>
      <c r="P70" s="16"/>
      <c r="Q70" s="16"/>
      <c r="T70">
        <f t="shared" si="9"/>
        <v>0</v>
      </c>
      <c r="U70" s="4">
        <v>56</v>
      </c>
      <c r="AF70">
        <f t="shared" si="10"/>
        <v>0</v>
      </c>
      <c r="AG70">
        <f t="shared" si="11"/>
        <v>0</v>
      </c>
      <c r="AH70" s="96">
        <f t="shared" si="4"/>
        <v>0</v>
      </c>
      <c r="AI70">
        <v>0</v>
      </c>
      <c r="AJ70" s="96">
        <f t="shared" si="5"/>
        <v>0</v>
      </c>
    </row>
    <row r="71" spans="2:36" ht="15" customHeight="1" x14ac:dyDescent="0.25">
      <c r="B71" s="1">
        <v>57</v>
      </c>
      <c r="C71" s="3">
        <f t="shared" si="6"/>
        <v>46930</v>
      </c>
      <c r="D71" s="172"/>
      <c r="E71" s="172"/>
      <c r="F71" s="172"/>
      <c r="G71" s="173"/>
      <c r="H71" s="5">
        <f t="shared" si="7"/>
        <v>0</v>
      </c>
      <c r="I71" s="5">
        <f t="shared" si="8"/>
        <v>0</v>
      </c>
      <c r="J71" s="98" t="str">
        <f t="shared" si="1"/>
        <v>--</v>
      </c>
      <c r="K71" s="144" t="str">
        <f t="shared" si="2"/>
        <v>--</v>
      </c>
      <c r="L71" s="128"/>
      <c r="M71" s="15" t="str">
        <f t="shared" si="3"/>
        <v>--</v>
      </c>
      <c r="O71" s="23"/>
      <c r="P71" s="16"/>
      <c r="Q71" s="16"/>
      <c r="T71">
        <f t="shared" si="9"/>
        <v>0</v>
      </c>
      <c r="U71" s="4">
        <v>57</v>
      </c>
      <c r="AF71">
        <f t="shared" si="10"/>
        <v>0</v>
      </c>
      <c r="AG71">
        <f t="shared" si="11"/>
        <v>0</v>
      </c>
      <c r="AH71" s="96">
        <f t="shared" si="4"/>
        <v>0</v>
      </c>
      <c r="AI71">
        <v>0</v>
      </c>
      <c r="AJ71" s="96">
        <f t="shared" si="5"/>
        <v>0</v>
      </c>
    </row>
    <row r="72" spans="2:36" ht="15" customHeight="1" x14ac:dyDescent="0.25">
      <c r="B72" s="1">
        <v>58</v>
      </c>
      <c r="C72" s="3">
        <f t="shared" si="6"/>
        <v>46931</v>
      </c>
      <c r="D72" s="172"/>
      <c r="E72" s="172"/>
      <c r="F72" s="172"/>
      <c r="G72" s="173"/>
      <c r="H72" s="5">
        <f t="shared" si="7"/>
        <v>0</v>
      </c>
      <c r="I72" s="5">
        <f t="shared" si="8"/>
        <v>0</v>
      </c>
      <c r="J72" s="98" t="str">
        <f t="shared" si="1"/>
        <v>--</v>
      </c>
      <c r="K72" s="144" t="str">
        <f t="shared" si="2"/>
        <v>--</v>
      </c>
      <c r="L72" s="128"/>
      <c r="M72" s="15" t="str">
        <f t="shared" si="3"/>
        <v>--</v>
      </c>
      <c r="O72" s="23"/>
      <c r="P72" s="16"/>
      <c r="Q72" s="16"/>
      <c r="T72">
        <f t="shared" si="9"/>
        <v>0</v>
      </c>
      <c r="U72" s="4">
        <v>58</v>
      </c>
      <c r="AF72">
        <f t="shared" si="10"/>
        <v>0</v>
      </c>
      <c r="AG72">
        <f t="shared" si="11"/>
        <v>0</v>
      </c>
      <c r="AH72" s="96">
        <f t="shared" si="4"/>
        <v>0</v>
      </c>
      <c r="AI72">
        <v>0</v>
      </c>
      <c r="AJ72" s="96">
        <f t="shared" si="5"/>
        <v>0</v>
      </c>
    </row>
    <row r="73" spans="2:36" ht="15" customHeight="1" x14ac:dyDescent="0.25">
      <c r="B73" s="1">
        <v>59</v>
      </c>
      <c r="C73" s="3">
        <f t="shared" si="6"/>
        <v>46932</v>
      </c>
      <c r="D73" s="172"/>
      <c r="E73" s="172"/>
      <c r="F73" s="172"/>
      <c r="G73" s="173"/>
      <c r="H73" s="5">
        <f t="shared" si="7"/>
        <v>0</v>
      </c>
      <c r="I73" s="5">
        <f t="shared" si="8"/>
        <v>0</v>
      </c>
      <c r="J73" s="98" t="str">
        <f t="shared" si="1"/>
        <v>--</v>
      </c>
      <c r="K73" s="144" t="str">
        <f t="shared" si="2"/>
        <v>--</v>
      </c>
      <c r="L73" s="128"/>
      <c r="M73" s="15" t="str">
        <f t="shared" si="3"/>
        <v>--</v>
      </c>
      <c r="O73" s="23"/>
      <c r="P73" s="16"/>
      <c r="Q73" s="16"/>
      <c r="T73">
        <f t="shared" si="9"/>
        <v>0</v>
      </c>
      <c r="U73" s="4">
        <v>59</v>
      </c>
      <c r="AF73">
        <f t="shared" si="10"/>
        <v>0</v>
      </c>
      <c r="AG73">
        <f t="shared" si="11"/>
        <v>0</v>
      </c>
      <c r="AH73" s="96">
        <f t="shared" si="4"/>
        <v>0</v>
      </c>
      <c r="AI73">
        <v>0</v>
      </c>
      <c r="AJ73" s="96">
        <f t="shared" si="5"/>
        <v>0</v>
      </c>
    </row>
    <row r="74" spans="2:36" ht="15" customHeight="1" x14ac:dyDescent="0.25">
      <c r="B74" s="1">
        <v>60</v>
      </c>
      <c r="C74" s="3">
        <f t="shared" si="6"/>
        <v>46933</v>
      </c>
      <c r="D74" s="172"/>
      <c r="E74" s="172"/>
      <c r="F74" s="172"/>
      <c r="G74" s="173"/>
      <c r="H74" s="5">
        <f t="shared" si="7"/>
        <v>0</v>
      </c>
      <c r="I74" s="5">
        <f t="shared" si="8"/>
        <v>0</v>
      </c>
      <c r="J74" s="98" t="str">
        <f t="shared" si="1"/>
        <v>--</v>
      </c>
      <c r="K74" s="144" t="str">
        <f t="shared" si="2"/>
        <v>--</v>
      </c>
      <c r="L74" s="128"/>
      <c r="M74" s="15" t="str">
        <f t="shared" si="3"/>
        <v>--</v>
      </c>
      <c r="O74" s="23"/>
      <c r="P74" s="16"/>
      <c r="Q74" s="16"/>
      <c r="T74">
        <f t="shared" si="9"/>
        <v>0</v>
      </c>
      <c r="U74" s="4">
        <v>60</v>
      </c>
      <c r="AF74">
        <f t="shared" si="10"/>
        <v>0</v>
      </c>
      <c r="AG74">
        <f t="shared" si="11"/>
        <v>0</v>
      </c>
      <c r="AH74" s="96">
        <f t="shared" si="4"/>
        <v>0</v>
      </c>
      <c r="AI74">
        <v>0</v>
      </c>
      <c r="AJ74" s="96">
        <f t="shared" si="5"/>
        <v>0</v>
      </c>
    </row>
    <row r="75" spans="2:36" ht="15" customHeight="1" x14ac:dyDescent="0.25">
      <c r="B75" s="1">
        <v>61</v>
      </c>
      <c r="C75" s="3">
        <f t="shared" si="6"/>
        <v>46934</v>
      </c>
      <c r="D75" s="172"/>
      <c r="E75" s="172"/>
      <c r="F75" s="172"/>
      <c r="G75" s="173"/>
      <c r="H75" s="5">
        <f t="shared" si="7"/>
        <v>0</v>
      </c>
      <c r="I75" s="5">
        <f t="shared" si="8"/>
        <v>0</v>
      </c>
      <c r="J75" s="98" t="str">
        <f t="shared" si="1"/>
        <v>--</v>
      </c>
      <c r="K75" s="144" t="str">
        <f t="shared" si="2"/>
        <v>--</v>
      </c>
      <c r="L75" s="128"/>
      <c r="M75" s="15" t="str">
        <f t="shared" si="3"/>
        <v>--</v>
      </c>
      <c r="O75" s="23"/>
      <c r="P75" s="16"/>
      <c r="Q75" s="16"/>
      <c r="T75">
        <f t="shared" si="9"/>
        <v>0</v>
      </c>
      <c r="U75" s="4">
        <v>61</v>
      </c>
      <c r="AF75">
        <f t="shared" si="10"/>
        <v>0</v>
      </c>
      <c r="AG75">
        <f t="shared" si="11"/>
        <v>0</v>
      </c>
      <c r="AH75" s="96">
        <f t="shared" si="4"/>
        <v>0</v>
      </c>
      <c r="AI75">
        <v>0</v>
      </c>
      <c r="AJ75" s="96">
        <f t="shared" si="5"/>
        <v>0</v>
      </c>
    </row>
    <row r="76" spans="2:36" ht="15" customHeight="1" x14ac:dyDescent="0.25">
      <c r="B76" s="1">
        <v>62</v>
      </c>
      <c r="C76" s="3">
        <f t="shared" si="6"/>
        <v>46935</v>
      </c>
      <c r="D76" s="172"/>
      <c r="E76" s="172"/>
      <c r="F76" s="172"/>
      <c r="G76" s="173"/>
      <c r="H76" s="5">
        <f t="shared" si="7"/>
        <v>0</v>
      </c>
      <c r="I76" s="5">
        <f t="shared" si="8"/>
        <v>0</v>
      </c>
      <c r="J76" s="98" t="str">
        <f t="shared" si="1"/>
        <v>--</v>
      </c>
      <c r="K76" s="144" t="str">
        <f t="shared" si="2"/>
        <v>--</v>
      </c>
      <c r="L76" s="128"/>
      <c r="M76" s="15" t="str">
        <f t="shared" si="3"/>
        <v>--</v>
      </c>
      <c r="O76" s="23"/>
      <c r="P76" s="16"/>
      <c r="Q76" s="16"/>
      <c r="T76">
        <f t="shared" si="9"/>
        <v>0</v>
      </c>
      <c r="U76" s="4">
        <v>62</v>
      </c>
      <c r="AF76">
        <f t="shared" si="10"/>
        <v>0</v>
      </c>
      <c r="AG76">
        <f t="shared" si="11"/>
        <v>0</v>
      </c>
      <c r="AH76" s="96">
        <f t="shared" si="4"/>
        <v>0</v>
      </c>
      <c r="AI76">
        <v>0</v>
      </c>
      <c r="AJ76" s="96">
        <f t="shared" si="5"/>
        <v>0</v>
      </c>
    </row>
    <row r="77" spans="2:36" ht="15" customHeight="1" x14ac:dyDescent="0.25">
      <c r="B77" s="1">
        <v>63</v>
      </c>
      <c r="C77" s="3">
        <f t="shared" si="6"/>
        <v>46936</v>
      </c>
      <c r="D77" s="172"/>
      <c r="E77" s="172"/>
      <c r="F77" s="172"/>
      <c r="G77" s="173"/>
      <c r="H77" s="5">
        <f t="shared" si="7"/>
        <v>0</v>
      </c>
      <c r="I77" s="5">
        <f t="shared" si="8"/>
        <v>0</v>
      </c>
      <c r="J77" s="98" t="str">
        <f t="shared" si="1"/>
        <v>--</v>
      </c>
      <c r="K77" s="144" t="str">
        <f t="shared" si="2"/>
        <v>--</v>
      </c>
      <c r="L77" s="128"/>
      <c r="M77" s="15" t="str">
        <f t="shared" si="3"/>
        <v>--</v>
      </c>
      <c r="O77" s="23"/>
      <c r="P77" s="16"/>
      <c r="Q77" s="16"/>
      <c r="T77">
        <f t="shared" si="9"/>
        <v>0</v>
      </c>
      <c r="U77" s="4">
        <v>63</v>
      </c>
      <c r="AF77">
        <f t="shared" si="10"/>
        <v>0</v>
      </c>
      <c r="AG77">
        <f t="shared" si="11"/>
        <v>0</v>
      </c>
      <c r="AH77" s="96">
        <f t="shared" si="4"/>
        <v>0</v>
      </c>
      <c r="AI77">
        <v>0</v>
      </c>
      <c r="AJ77" s="96">
        <f t="shared" si="5"/>
        <v>0</v>
      </c>
    </row>
    <row r="78" spans="2:36" ht="15" customHeight="1" x14ac:dyDescent="0.25">
      <c r="B78" s="1">
        <v>64</v>
      </c>
      <c r="C78" s="3">
        <f t="shared" si="6"/>
        <v>46937</v>
      </c>
      <c r="D78" s="172"/>
      <c r="E78" s="172"/>
      <c r="F78" s="172"/>
      <c r="G78" s="173"/>
      <c r="H78" s="5">
        <f t="shared" si="7"/>
        <v>0</v>
      </c>
      <c r="I78" s="5">
        <f t="shared" si="8"/>
        <v>0</v>
      </c>
      <c r="J78" s="98" t="str">
        <f t="shared" si="1"/>
        <v>--</v>
      </c>
      <c r="K78" s="144" t="str">
        <f t="shared" si="2"/>
        <v>--</v>
      </c>
      <c r="L78" s="128"/>
      <c r="M78" s="15" t="str">
        <f t="shared" si="3"/>
        <v>--</v>
      </c>
      <c r="O78" s="23"/>
      <c r="P78" s="16"/>
      <c r="Q78" s="16"/>
      <c r="T78">
        <f t="shared" si="9"/>
        <v>0</v>
      </c>
      <c r="U78" s="4">
        <v>64</v>
      </c>
      <c r="AF78">
        <f t="shared" si="10"/>
        <v>0</v>
      </c>
      <c r="AG78">
        <f t="shared" si="11"/>
        <v>0</v>
      </c>
      <c r="AH78" s="96">
        <f t="shared" si="4"/>
        <v>0</v>
      </c>
      <c r="AI78">
        <v>0</v>
      </c>
      <c r="AJ78" s="96">
        <f t="shared" si="5"/>
        <v>0</v>
      </c>
    </row>
    <row r="79" spans="2:36" ht="15" customHeight="1" x14ac:dyDescent="0.25">
      <c r="B79" s="1">
        <v>65</v>
      </c>
      <c r="C79" s="3">
        <f t="shared" si="6"/>
        <v>46938</v>
      </c>
      <c r="D79" s="172"/>
      <c r="E79" s="172"/>
      <c r="F79" s="172"/>
      <c r="G79" s="173"/>
      <c r="H79" s="5">
        <f t="shared" si="7"/>
        <v>0</v>
      </c>
      <c r="I79" s="5">
        <f t="shared" si="8"/>
        <v>0</v>
      </c>
      <c r="J79" s="98" t="str">
        <f t="shared" si="1"/>
        <v>--</v>
      </c>
      <c r="K79" s="144" t="str">
        <f t="shared" si="2"/>
        <v>--</v>
      </c>
      <c r="L79" s="128"/>
      <c r="M79" s="15" t="str">
        <f t="shared" si="3"/>
        <v>--</v>
      </c>
      <c r="O79" s="23"/>
      <c r="P79" s="16"/>
      <c r="Q79" s="16"/>
      <c r="T79">
        <f t="shared" si="9"/>
        <v>0</v>
      </c>
      <c r="U79" s="4">
        <v>65</v>
      </c>
      <c r="AF79">
        <f t="shared" si="10"/>
        <v>0</v>
      </c>
      <c r="AG79">
        <f t="shared" si="11"/>
        <v>0</v>
      </c>
      <c r="AH79" s="96">
        <f t="shared" si="4"/>
        <v>0</v>
      </c>
      <c r="AI79">
        <v>0</v>
      </c>
      <c r="AJ79" s="96">
        <f t="shared" si="5"/>
        <v>0</v>
      </c>
    </row>
    <row r="80" spans="2:36" ht="15" customHeight="1" x14ac:dyDescent="0.25">
      <c r="B80" s="1">
        <v>66</v>
      </c>
      <c r="C80" s="3">
        <f t="shared" si="6"/>
        <v>46939</v>
      </c>
      <c r="D80" s="172"/>
      <c r="E80" s="172"/>
      <c r="F80" s="172"/>
      <c r="G80" s="173"/>
      <c r="H80" s="5">
        <f t="shared" si="7"/>
        <v>0</v>
      </c>
      <c r="I80" s="5">
        <f t="shared" si="8"/>
        <v>0</v>
      </c>
      <c r="J80" s="98" t="str">
        <f t="shared" ref="J80:J143" si="12">IF(L80&lt;&gt;"",(L80-$K$12)/100*$D$7,IF(D80=0,"--",IF(J79+I80&gt;$F$12,$F$12,IF(J79+I80&lt;-$AE$15,-$AE$15,J79+I80))))</f>
        <v>--</v>
      </c>
      <c r="K80" s="144" t="str">
        <f t="shared" ref="K80:K143" si="13">IF(J80="--","--",IF($K$12+(J80/$D$7*100)&lt;$F$10*100,$F$10*100,$K$12+(J80/$D$7*100)))</f>
        <v>--</v>
      </c>
      <c r="L80" s="128"/>
      <c r="M80" s="15" t="str">
        <f t="shared" ref="M80:M143" si="14">IF(J80="--","--",IF(J79+I80&gt;$F$12,J79+I80-$F$12,0))</f>
        <v>--</v>
      </c>
      <c r="O80" s="23"/>
      <c r="P80" s="16"/>
      <c r="Q80" s="16"/>
      <c r="T80">
        <f t="shared" si="9"/>
        <v>0</v>
      </c>
      <c r="U80" s="4">
        <v>66</v>
      </c>
      <c r="AF80">
        <f t="shared" si="10"/>
        <v>0</v>
      </c>
      <c r="AG80">
        <f t="shared" si="11"/>
        <v>0</v>
      </c>
      <c r="AH80" s="96">
        <f t="shared" ref="AH80:AH143" si="15">$F$12</f>
        <v>0</v>
      </c>
      <c r="AI80">
        <v>0</v>
      </c>
      <c r="AJ80" s="96">
        <f t="shared" ref="AJ80:AJ143" si="16">$F$12-$D$10</f>
        <v>0</v>
      </c>
    </row>
    <row r="81" spans="2:36" ht="15" customHeight="1" x14ac:dyDescent="0.25">
      <c r="B81" s="1">
        <v>67</v>
      </c>
      <c r="C81" s="3">
        <f t="shared" ref="C81:C144" si="17">C80+1</f>
        <v>46940</v>
      </c>
      <c r="D81" s="172"/>
      <c r="E81" s="172"/>
      <c r="F81" s="172"/>
      <c r="G81" s="173"/>
      <c r="H81" s="5">
        <f t="shared" ref="H81:H144" si="18">IF(T81&gt;D81,D81,T81)</f>
        <v>0</v>
      </c>
      <c r="I81" s="5">
        <f t="shared" ref="I81:I144" si="19">E81+F81-H81</f>
        <v>0</v>
      </c>
      <c r="J81" s="98" t="str">
        <f t="shared" si="12"/>
        <v>--</v>
      </c>
      <c r="K81" s="144" t="str">
        <f t="shared" si="13"/>
        <v>--</v>
      </c>
      <c r="L81" s="128"/>
      <c r="M81" s="15" t="str">
        <f t="shared" si="14"/>
        <v>--</v>
      </c>
      <c r="O81" s="23"/>
      <c r="P81" s="16"/>
      <c r="Q81" s="16"/>
      <c r="T81">
        <f t="shared" ref="T81:T144" si="20">IF(OR(G81=0,G81=""),0.2*D81,IF($G81&gt;=80,$D81,$D81*($G81/80+0.0833)))</f>
        <v>0</v>
      </c>
      <c r="U81" s="4">
        <v>67</v>
      </c>
      <c r="AF81">
        <f t="shared" ref="AF81:AF144" si="21">IF(AND(M81&gt;0,F81&gt;0),M81,0)</f>
        <v>0</v>
      </c>
      <c r="AG81">
        <f t="shared" si="11"/>
        <v>0</v>
      </c>
      <c r="AH81" s="96">
        <f t="shared" si="15"/>
        <v>0</v>
      </c>
      <c r="AI81">
        <v>0</v>
      </c>
      <c r="AJ81" s="96">
        <f t="shared" si="16"/>
        <v>0</v>
      </c>
    </row>
    <row r="82" spans="2:36" ht="15" customHeight="1" x14ac:dyDescent="0.25">
      <c r="B82" s="1">
        <v>68</v>
      </c>
      <c r="C82" s="3">
        <f t="shared" si="17"/>
        <v>46941</v>
      </c>
      <c r="D82" s="172"/>
      <c r="E82" s="172"/>
      <c r="F82" s="172"/>
      <c r="G82" s="173"/>
      <c r="H82" s="5">
        <f t="shared" si="18"/>
        <v>0</v>
      </c>
      <c r="I82" s="5">
        <f t="shared" si="19"/>
        <v>0</v>
      </c>
      <c r="J82" s="98" t="str">
        <f t="shared" si="12"/>
        <v>--</v>
      </c>
      <c r="K82" s="144" t="str">
        <f t="shared" si="13"/>
        <v>--</v>
      </c>
      <c r="L82" s="128"/>
      <c r="M82" s="15" t="str">
        <f t="shared" si="14"/>
        <v>--</v>
      </c>
      <c r="O82" s="23"/>
      <c r="P82" s="16"/>
      <c r="Q82" s="16"/>
      <c r="T82">
        <f t="shared" si="20"/>
        <v>0</v>
      </c>
      <c r="U82" s="4">
        <v>68</v>
      </c>
      <c r="AF82">
        <f t="shared" si="21"/>
        <v>0</v>
      </c>
      <c r="AG82">
        <f t="shared" ref="AG82:AG145" si="22">AG81+AF82</f>
        <v>0</v>
      </c>
      <c r="AH82" s="96">
        <f t="shared" si="15"/>
        <v>0</v>
      </c>
      <c r="AI82">
        <v>0</v>
      </c>
      <c r="AJ82" s="96">
        <f t="shared" si="16"/>
        <v>0</v>
      </c>
    </row>
    <row r="83" spans="2:36" ht="15" customHeight="1" x14ac:dyDescent="0.25">
      <c r="B83" s="1">
        <v>69</v>
      </c>
      <c r="C83" s="3">
        <f t="shared" si="17"/>
        <v>46942</v>
      </c>
      <c r="D83" s="172"/>
      <c r="E83" s="172"/>
      <c r="F83" s="172"/>
      <c r="G83" s="173"/>
      <c r="H83" s="5">
        <f t="shared" si="18"/>
        <v>0</v>
      </c>
      <c r="I83" s="5">
        <f t="shared" si="19"/>
        <v>0</v>
      </c>
      <c r="J83" s="98" t="str">
        <f t="shared" si="12"/>
        <v>--</v>
      </c>
      <c r="K83" s="144" t="str">
        <f t="shared" si="13"/>
        <v>--</v>
      </c>
      <c r="L83" s="128"/>
      <c r="M83" s="15" t="str">
        <f t="shared" si="14"/>
        <v>--</v>
      </c>
      <c r="O83" s="23"/>
      <c r="P83" s="16"/>
      <c r="Q83" s="16"/>
      <c r="T83">
        <f t="shared" si="20"/>
        <v>0</v>
      </c>
      <c r="U83" s="4">
        <v>69</v>
      </c>
      <c r="AF83">
        <f t="shared" si="21"/>
        <v>0</v>
      </c>
      <c r="AG83">
        <f t="shared" si="22"/>
        <v>0</v>
      </c>
      <c r="AH83" s="96">
        <f t="shared" si="15"/>
        <v>0</v>
      </c>
      <c r="AI83">
        <v>0</v>
      </c>
      <c r="AJ83" s="96">
        <f t="shared" si="16"/>
        <v>0</v>
      </c>
    </row>
    <row r="84" spans="2:36" ht="15" customHeight="1" x14ac:dyDescent="0.25">
      <c r="B84" s="1">
        <v>70</v>
      </c>
      <c r="C84" s="3">
        <f t="shared" si="17"/>
        <v>46943</v>
      </c>
      <c r="D84" s="172"/>
      <c r="E84" s="172"/>
      <c r="F84" s="172"/>
      <c r="G84" s="173"/>
      <c r="H84" s="5">
        <f t="shared" si="18"/>
        <v>0</v>
      </c>
      <c r="I84" s="5">
        <f t="shared" si="19"/>
        <v>0</v>
      </c>
      <c r="J84" s="98" t="str">
        <f t="shared" si="12"/>
        <v>--</v>
      </c>
      <c r="K84" s="144" t="str">
        <f t="shared" si="13"/>
        <v>--</v>
      </c>
      <c r="L84" s="128"/>
      <c r="M84" s="15" t="str">
        <f t="shared" si="14"/>
        <v>--</v>
      </c>
      <c r="O84" s="23"/>
      <c r="P84" s="16"/>
      <c r="Q84" s="16"/>
      <c r="T84">
        <f t="shared" si="20"/>
        <v>0</v>
      </c>
      <c r="U84" s="4">
        <v>70</v>
      </c>
      <c r="AF84">
        <f t="shared" si="21"/>
        <v>0</v>
      </c>
      <c r="AG84">
        <f t="shared" si="22"/>
        <v>0</v>
      </c>
      <c r="AH84" s="96">
        <f t="shared" si="15"/>
        <v>0</v>
      </c>
      <c r="AI84">
        <v>0</v>
      </c>
      <c r="AJ84" s="96">
        <f t="shared" si="16"/>
        <v>0</v>
      </c>
    </row>
    <row r="85" spans="2:36" ht="15" customHeight="1" x14ac:dyDescent="0.25">
      <c r="B85" s="1">
        <v>71</v>
      </c>
      <c r="C85" s="3">
        <f t="shared" si="17"/>
        <v>46944</v>
      </c>
      <c r="D85" s="172"/>
      <c r="E85" s="172"/>
      <c r="F85" s="172"/>
      <c r="G85" s="173"/>
      <c r="H85" s="5">
        <f t="shared" si="18"/>
        <v>0</v>
      </c>
      <c r="I85" s="5">
        <f t="shared" si="19"/>
        <v>0</v>
      </c>
      <c r="J85" s="98" t="str">
        <f t="shared" si="12"/>
        <v>--</v>
      </c>
      <c r="K85" s="144" t="str">
        <f t="shared" si="13"/>
        <v>--</v>
      </c>
      <c r="L85" s="128"/>
      <c r="M85" s="15" t="str">
        <f t="shared" si="14"/>
        <v>--</v>
      </c>
      <c r="O85" s="23"/>
      <c r="P85" s="16"/>
      <c r="Q85" s="16"/>
      <c r="T85">
        <f t="shared" si="20"/>
        <v>0</v>
      </c>
      <c r="U85" s="4">
        <v>71</v>
      </c>
      <c r="AF85">
        <f t="shared" si="21"/>
        <v>0</v>
      </c>
      <c r="AG85">
        <f t="shared" si="22"/>
        <v>0</v>
      </c>
      <c r="AH85" s="96">
        <f t="shared" si="15"/>
        <v>0</v>
      </c>
      <c r="AI85">
        <v>0</v>
      </c>
      <c r="AJ85" s="96">
        <f t="shared" si="16"/>
        <v>0</v>
      </c>
    </row>
    <row r="86" spans="2:36" ht="15" customHeight="1" x14ac:dyDescent="0.25">
      <c r="B86" s="1">
        <v>72</v>
      </c>
      <c r="C86" s="3">
        <f t="shared" si="17"/>
        <v>46945</v>
      </c>
      <c r="D86" s="172"/>
      <c r="E86" s="172"/>
      <c r="F86" s="172"/>
      <c r="G86" s="173"/>
      <c r="H86" s="5">
        <f t="shared" si="18"/>
        <v>0</v>
      </c>
      <c r="I86" s="5">
        <f t="shared" si="19"/>
        <v>0</v>
      </c>
      <c r="J86" s="98" t="str">
        <f t="shared" si="12"/>
        <v>--</v>
      </c>
      <c r="K86" s="144" t="str">
        <f t="shared" si="13"/>
        <v>--</v>
      </c>
      <c r="L86" s="128"/>
      <c r="M86" s="15" t="str">
        <f t="shared" si="14"/>
        <v>--</v>
      </c>
      <c r="O86" s="23"/>
      <c r="P86" s="16"/>
      <c r="Q86" s="16"/>
      <c r="T86">
        <f t="shared" si="20"/>
        <v>0</v>
      </c>
      <c r="U86" s="4">
        <v>72</v>
      </c>
      <c r="AF86">
        <f t="shared" si="21"/>
        <v>0</v>
      </c>
      <c r="AG86">
        <f t="shared" si="22"/>
        <v>0</v>
      </c>
      <c r="AH86" s="96">
        <f t="shared" si="15"/>
        <v>0</v>
      </c>
      <c r="AI86">
        <v>0</v>
      </c>
      <c r="AJ86" s="96">
        <f t="shared" si="16"/>
        <v>0</v>
      </c>
    </row>
    <row r="87" spans="2:36" ht="15" customHeight="1" x14ac:dyDescent="0.25">
      <c r="B87" s="1">
        <v>73</v>
      </c>
      <c r="C87" s="3">
        <f t="shared" si="17"/>
        <v>46946</v>
      </c>
      <c r="D87" s="172"/>
      <c r="E87" s="172"/>
      <c r="F87" s="172"/>
      <c r="G87" s="173"/>
      <c r="H87" s="5">
        <f t="shared" si="18"/>
        <v>0</v>
      </c>
      <c r="I87" s="5">
        <f t="shared" si="19"/>
        <v>0</v>
      </c>
      <c r="J87" s="98" t="str">
        <f t="shared" si="12"/>
        <v>--</v>
      </c>
      <c r="K87" s="144" t="str">
        <f t="shared" si="13"/>
        <v>--</v>
      </c>
      <c r="L87" s="128"/>
      <c r="M87" s="15" t="str">
        <f t="shared" si="14"/>
        <v>--</v>
      </c>
      <c r="O87" s="23"/>
      <c r="P87" s="16"/>
      <c r="Q87" s="16"/>
      <c r="T87">
        <f t="shared" si="20"/>
        <v>0</v>
      </c>
      <c r="U87" s="4">
        <v>73</v>
      </c>
      <c r="AF87">
        <f t="shared" si="21"/>
        <v>0</v>
      </c>
      <c r="AG87">
        <f t="shared" si="22"/>
        <v>0</v>
      </c>
      <c r="AH87" s="96">
        <f t="shared" si="15"/>
        <v>0</v>
      </c>
      <c r="AI87">
        <v>0</v>
      </c>
      <c r="AJ87" s="96">
        <f t="shared" si="16"/>
        <v>0</v>
      </c>
    </row>
    <row r="88" spans="2:36" ht="15" customHeight="1" x14ac:dyDescent="0.25">
      <c r="B88" s="1">
        <v>74</v>
      </c>
      <c r="C88" s="3">
        <f t="shared" si="17"/>
        <v>46947</v>
      </c>
      <c r="D88" s="172"/>
      <c r="E88" s="172"/>
      <c r="F88" s="172"/>
      <c r="G88" s="173"/>
      <c r="H88" s="5">
        <f t="shared" si="18"/>
        <v>0</v>
      </c>
      <c r="I88" s="5">
        <f t="shared" si="19"/>
        <v>0</v>
      </c>
      <c r="J88" s="98" t="str">
        <f t="shared" si="12"/>
        <v>--</v>
      </c>
      <c r="K88" s="144" t="str">
        <f t="shared" si="13"/>
        <v>--</v>
      </c>
      <c r="L88" s="128"/>
      <c r="M88" s="15" t="str">
        <f t="shared" si="14"/>
        <v>--</v>
      </c>
      <c r="O88" s="23"/>
      <c r="P88" s="16"/>
      <c r="Q88" s="16"/>
      <c r="T88">
        <f t="shared" si="20"/>
        <v>0</v>
      </c>
      <c r="U88" s="4">
        <v>74</v>
      </c>
      <c r="AF88">
        <f t="shared" si="21"/>
        <v>0</v>
      </c>
      <c r="AG88">
        <f t="shared" si="22"/>
        <v>0</v>
      </c>
      <c r="AH88" s="96">
        <f t="shared" si="15"/>
        <v>0</v>
      </c>
      <c r="AI88">
        <v>0</v>
      </c>
      <c r="AJ88" s="96">
        <f t="shared" si="16"/>
        <v>0</v>
      </c>
    </row>
    <row r="89" spans="2:36" ht="15" customHeight="1" x14ac:dyDescent="0.25">
      <c r="B89" s="1">
        <v>75</v>
      </c>
      <c r="C89" s="3">
        <f t="shared" si="17"/>
        <v>46948</v>
      </c>
      <c r="D89" s="172"/>
      <c r="E89" s="172"/>
      <c r="F89" s="172"/>
      <c r="G89" s="173"/>
      <c r="H89" s="5">
        <f t="shared" si="18"/>
        <v>0</v>
      </c>
      <c r="I89" s="5">
        <f t="shared" si="19"/>
        <v>0</v>
      </c>
      <c r="J89" s="98" t="str">
        <f t="shared" si="12"/>
        <v>--</v>
      </c>
      <c r="K89" s="144" t="str">
        <f t="shared" si="13"/>
        <v>--</v>
      </c>
      <c r="L89" s="128"/>
      <c r="M89" s="15" t="str">
        <f t="shared" si="14"/>
        <v>--</v>
      </c>
      <c r="O89" s="23"/>
      <c r="P89" s="16"/>
      <c r="Q89" s="16"/>
      <c r="T89">
        <f t="shared" si="20"/>
        <v>0</v>
      </c>
      <c r="U89" s="4">
        <v>75</v>
      </c>
      <c r="AF89">
        <f t="shared" si="21"/>
        <v>0</v>
      </c>
      <c r="AG89">
        <f t="shared" si="22"/>
        <v>0</v>
      </c>
      <c r="AH89" s="96">
        <f t="shared" si="15"/>
        <v>0</v>
      </c>
      <c r="AI89">
        <v>0</v>
      </c>
      <c r="AJ89" s="96">
        <f t="shared" si="16"/>
        <v>0</v>
      </c>
    </row>
    <row r="90" spans="2:36" ht="15" customHeight="1" x14ac:dyDescent="0.25">
      <c r="B90" s="1">
        <v>76</v>
      </c>
      <c r="C90" s="3">
        <f t="shared" si="17"/>
        <v>46949</v>
      </c>
      <c r="D90" s="172"/>
      <c r="E90" s="172"/>
      <c r="F90" s="172"/>
      <c r="G90" s="173"/>
      <c r="H90" s="5">
        <f t="shared" si="18"/>
        <v>0</v>
      </c>
      <c r="I90" s="5">
        <f t="shared" si="19"/>
        <v>0</v>
      </c>
      <c r="J90" s="98" t="str">
        <f t="shared" si="12"/>
        <v>--</v>
      </c>
      <c r="K90" s="144" t="str">
        <f t="shared" si="13"/>
        <v>--</v>
      </c>
      <c r="L90" s="128"/>
      <c r="M90" s="15" t="str">
        <f t="shared" si="14"/>
        <v>--</v>
      </c>
      <c r="O90" s="23"/>
      <c r="P90" s="16"/>
      <c r="Q90" s="16"/>
      <c r="T90">
        <f t="shared" si="20"/>
        <v>0</v>
      </c>
      <c r="U90" s="4">
        <v>76</v>
      </c>
      <c r="AF90">
        <f t="shared" si="21"/>
        <v>0</v>
      </c>
      <c r="AG90">
        <f t="shared" si="22"/>
        <v>0</v>
      </c>
      <c r="AH90" s="96">
        <f t="shared" si="15"/>
        <v>0</v>
      </c>
      <c r="AI90">
        <v>0</v>
      </c>
      <c r="AJ90" s="96">
        <f t="shared" si="16"/>
        <v>0</v>
      </c>
    </row>
    <row r="91" spans="2:36" ht="15" customHeight="1" x14ac:dyDescent="0.25">
      <c r="B91" s="1">
        <v>77</v>
      </c>
      <c r="C91" s="3">
        <f t="shared" si="17"/>
        <v>46950</v>
      </c>
      <c r="D91" s="172"/>
      <c r="E91" s="172"/>
      <c r="F91" s="172"/>
      <c r="G91" s="173"/>
      <c r="H91" s="5">
        <f t="shared" si="18"/>
        <v>0</v>
      </c>
      <c r="I91" s="5">
        <f t="shared" si="19"/>
        <v>0</v>
      </c>
      <c r="J91" s="98" t="str">
        <f t="shared" si="12"/>
        <v>--</v>
      </c>
      <c r="K91" s="144" t="str">
        <f t="shared" si="13"/>
        <v>--</v>
      </c>
      <c r="L91" s="128"/>
      <c r="M91" s="15" t="str">
        <f t="shared" si="14"/>
        <v>--</v>
      </c>
      <c r="O91" s="23"/>
      <c r="P91" s="16"/>
      <c r="Q91" s="16"/>
      <c r="T91">
        <f t="shared" si="20"/>
        <v>0</v>
      </c>
      <c r="U91" s="4">
        <v>77</v>
      </c>
      <c r="AF91">
        <f t="shared" si="21"/>
        <v>0</v>
      </c>
      <c r="AG91">
        <f t="shared" si="22"/>
        <v>0</v>
      </c>
      <c r="AH91" s="96">
        <f t="shared" si="15"/>
        <v>0</v>
      </c>
      <c r="AI91">
        <v>0</v>
      </c>
      <c r="AJ91" s="96">
        <f t="shared" si="16"/>
        <v>0</v>
      </c>
    </row>
    <row r="92" spans="2:36" ht="15" customHeight="1" x14ac:dyDescent="0.25">
      <c r="B92" s="1">
        <v>78</v>
      </c>
      <c r="C92" s="3">
        <f t="shared" si="17"/>
        <v>46951</v>
      </c>
      <c r="D92" s="172"/>
      <c r="E92" s="172"/>
      <c r="F92" s="172"/>
      <c r="G92" s="173"/>
      <c r="H92" s="5">
        <f t="shared" si="18"/>
        <v>0</v>
      </c>
      <c r="I92" s="5">
        <f t="shared" si="19"/>
        <v>0</v>
      </c>
      <c r="J92" s="98" t="str">
        <f t="shared" si="12"/>
        <v>--</v>
      </c>
      <c r="K92" s="144" t="str">
        <f t="shared" si="13"/>
        <v>--</v>
      </c>
      <c r="L92" s="128"/>
      <c r="M92" s="15" t="str">
        <f t="shared" si="14"/>
        <v>--</v>
      </c>
      <c r="O92" s="23"/>
      <c r="P92" s="16"/>
      <c r="Q92" s="16"/>
      <c r="T92">
        <f t="shared" si="20"/>
        <v>0</v>
      </c>
      <c r="U92" s="4">
        <v>78</v>
      </c>
      <c r="AF92">
        <f t="shared" si="21"/>
        <v>0</v>
      </c>
      <c r="AG92">
        <f t="shared" si="22"/>
        <v>0</v>
      </c>
      <c r="AH92" s="96">
        <f t="shared" si="15"/>
        <v>0</v>
      </c>
      <c r="AI92">
        <v>0</v>
      </c>
      <c r="AJ92" s="96">
        <f t="shared" si="16"/>
        <v>0</v>
      </c>
    </row>
    <row r="93" spans="2:36" ht="15" customHeight="1" x14ac:dyDescent="0.25">
      <c r="B93" s="1">
        <v>79</v>
      </c>
      <c r="C93" s="3">
        <f t="shared" si="17"/>
        <v>46952</v>
      </c>
      <c r="D93" s="172"/>
      <c r="E93" s="172"/>
      <c r="F93" s="172"/>
      <c r="G93" s="173"/>
      <c r="H93" s="5">
        <f t="shared" si="18"/>
        <v>0</v>
      </c>
      <c r="I93" s="5">
        <f t="shared" si="19"/>
        <v>0</v>
      </c>
      <c r="J93" s="98" t="str">
        <f t="shared" si="12"/>
        <v>--</v>
      </c>
      <c r="K93" s="144" t="str">
        <f t="shared" si="13"/>
        <v>--</v>
      </c>
      <c r="L93" s="128"/>
      <c r="M93" s="15" t="str">
        <f t="shared" si="14"/>
        <v>--</v>
      </c>
      <c r="O93" s="23"/>
      <c r="P93" s="16"/>
      <c r="Q93" s="16"/>
      <c r="T93">
        <f t="shared" si="20"/>
        <v>0</v>
      </c>
      <c r="U93" s="4">
        <v>79</v>
      </c>
      <c r="AF93">
        <f t="shared" si="21"/>
        <v>0</v>
      </c>
      <c r="AG93">
        <f t="shared" si="22"/>
        <v>0</v>
      </c>
      <c r="AH93" s="96">
        <f t="shared" si="15"/>
        <v>0</v>
      </c>
      <c r="AI93">
        <v>0</v>
      </c>
      <c r="AJ93" s="96">
        <f t="shared" si="16"/>
        <v>0</v>
      </c>
    </row>
    <row r="94" spans="2:36" ht="15" customHeight="1" x14ac:dyDescent="0.25">
      <c r="B94" s="1">
        <v>80</v>
      </c>
      <c r="C94" s="3">
        <f t="shared" si="17"/>
        <v>46953</v>
      </c>
      <c r="D94" s="172"/>
      <c r="E94" s="172"/>
      <c r="F94" s="172"/>
      <c r="G94" s="173"/>
      <c r="H94" s="5">
        <f t="shared" si="18"/>
        <v>0</v>
      </c>
      <c r="I94" s="5">
        <f t="shared" si="19"/>
        <v>0</v>
      </c>
      <c r="J94" s="98" t="str">
        <f t="shared" si="12"/>
        <v>--</v>
      </c>
      <c r="K94" s="144" t="str">
        <f t="shared" si="13"/>
        <v>--</v>
      </c>
      <c r="L94" s="128"/>
      <c r="M94" s="15" t="str">
        <f t="shared" si="14"/>
        <v>--</v>
      </c>
      <c r="O94" s="23"/>
      <c r="P94" s="16"/>
      <c r="Q94" s="16"/>
      <c r="T94">
        <f t="shared" si="20"/>
        <v>0</v>
      </c>
      <c r="U94" s="4">
        <v>80</v>
      </c>
      <c r="AF94">
        <f t="shared" si="21"/>
        <v>0</v>
      </c>
      <c r="AG94">
        <f t="shared" si="22"/>
        <v>0</v>
      </c>
      <c r="AH94" s="96">
        <f t="shared" si="15"/>
        <v>0</v>
      </c>
      <c r="AI94">
        <v>0</v>
      </c>
      <c r="AJ94" s="96">
        <f t="shared" si="16"/>
        <v>0</v>
      </c>
    </row>
    <row r="95" spans="2:36" ht="15" customHeight="1" x14ac:dyDescent="0.25">
      <c r="B95" s="1">
        <v>81</v>
      </c>
      <c r="C95" s="3">
        <f t="shared" si="17"/>
        <v>46954</v>
      </c>
      <c r="D95" s="172"/>
      <c r="E95" s="172"/>
      <c r="F95" s="172"/>
      <c r="G95" s="173"/>
      <c r="H95" s="5">
        <f t="shared" si="18"/>
        <v>0</v>
      </c>
      <c r="I95" s="5">
        <f t="shared" si="19"/>
        <v>0</v>
      </c>
      <c r="J95" s="98" t="str">
        <f t="shared" si="12"/>
        <v>--</v>
      </c>
      <c r="K95" s="144" t="str">
        <f t="shared" si="13"/>
        <v>--</v>
      </c>
      <c r="L95" s="128"/>
      <c r="M95" s="15" t="str">
        <f t="shared" si="14"/>
        <v>--</v>
      </c>
      <c r="O95" s="23"/>
      <c r="P95" s="16"/>
      <c r="Q95" s="16"/>
      <c r="T95">
        <f t="shared" si="20"/>
        <v>0</v>
      </c>
      <c r="U95" s="4">
        <v>81</v>
      </c>
      <c r="AF95">
        <f t="shared" si="21"/>
        <v>0</v>
      </c>
      <c r="AG95">
        <f t="shared" si="22"/>
        <v>0</v>
      </c>
      <c r="AH95" s="96">
        <f t="shared" si="15"/>
        <v>0</v>
      </c>
      <c r="AI95">
        <v>0</v>
      </c>
      <c r="AJ95" s="96">
        <f t="shared" si="16"/>
        <v>0</v>
      </c>
    </row>
    <row r="96" spans="2:36" ht="15" customHeight="1" x14ac:dyDescent="0.25">
      <c r="B96" s="1">
        <v>82</v>
      </c>
      <c r="C96" s="3">
        <f t="shared" si="17"/>
        <v>46955</v>
      </c>
      <c r="D96" s="172"/>
      <c r="E96" s="172"/>
      <c r="F96" s="172"/>
      <c r="G96" s="173"/>
      <c r="H96" s="5">
        <f t="shared" si="18"/>
        <v>0</v>
      </c>
      <c r="I96" s="5">
        <f t="shared" si="19"/>
        <v>0</v>
      </c>
      <c r="J96" s="98" t="str">
        <f t="shared" si="12"/>
        <v>--</v>
      </c>
      <c r="K96" s="144" t="str">
        <f t="shared" si="13"/>
        <v>--</v>
      </c>
      <c r="L96" s="128"/>
      <c r="M96" s="15" t="str">
        <f t="shared" si="14"/>
        <v>--</v>
      </c>
      <c r="O96" s="23"/>
      <c r="P96" s="16"/>
      <c r="Q96" s="16"/>
      <c r="T96">
        <f t="shared" si="20"/>
        <v>0</v>
      </c>
      <c r="U96" s="4">
        <v>82</v>
      </c>
      <c r="AF96">
        <f t="shared" si="21"/>
        <v>0</v>
      </c>
      <c r="AG96">
        <f t="shared" si="22"/>
        <v>0</v>
      </c>
      <c r="AH96" s="96">
        <f t="shared" si="15"/>
        <v>0</v>
      </c>
      <c r="AI96">
        <v>0</v>
      </c>
      <c r="AJ96" s="96">
        <f t="shared" si="16"/>
        <v>0</v>
      </c>
    </row>
    <row r="97" spans="2:36" ht="15" customHeight="1" x14ac:dyDescent="0.25">
      <c r="B97" s="1">
        <v>83</v>
      </c>
      <c r="C97" s="3">
        <f t="shared" si="17"/>
        <v>46956</v>
      </c>
      <c r="D97" s="172"/>
      <c r="E97" s="172"/>
      <c r="F97" s="172"/>
      <c r="G97" s="173"/>
      <c r="H97" s="5">
        <f t="shared" si="18"/>
        <v>0</v>
      </c>
      <c r="I97" s="5">
        <f t="shared" si="19"/>
        <v>0</v>
      </c>
      <c r="J97" s="98" t="str">
        <f t="shared" si="12"/>
        <v>--</v>
      </c>
      <c r="K97" s="144" t="str">
        <f t="shared" si="13"/>
        <v>--</v>
      </c>
      <c r="L97" s="128"/>
      <c r="M97" s="15" t="str">
        <f t="shared" si="14"/>
        <v>--</v>
      </c>
      <c r="O97" s="23"/>
      <c r="P97" s="16"/>
      <c r="Q97" s="16"/>
      <c r="T97">
        <f t="shared" si="20"/>
        <v>0</v>
      </c>
      <c r="U97" s="4">
        <v>83</v>
      </c>
      <c r="AF97">
        <f t="shared" si="21"/>
        <v>0</v>
      </c>
      <c r="AG97">
        <f t="shared" si="22"/>
        <v>0</v>
      </c>
      <c r="AH97" s="96">
        <f t="shared" si="15"/>
        <v>0</v>
      </c>
      <c r="AI97">
        <v>0</v>
      </c>
      <c r="AJ97" s="96">
        <f t="shared" si="16"/>
        <v>0</v>
      </c>
    </row>
    <row r="98" spans="2:36" ht="15" customHeight="1" x14ac:dyDescent="0.25">
      <c r="B98" s="1">
        <v>84</v>
      </c>
      <c r="C98" s="3">
        <f t="shared" si="17"/>
        <v>46957</v>
      </c>
      <c r="D98" s="172"/>
      <c r="E98" s="172"/>
      <c r="F98" s="172"/>
      <c r="G98" s="173"/>
      <c r="H98" s="5">
        <f t="shared" si="18"/>
        <v>0</v>
      </c>
      <c r="I98" s="5">
        <f t="shared" si="19"/>
        <v>0</v>
      </c>
      <c r="J98" s="98" t="str">
        <f t="shared" si="12"/>
        <v>--</v>
      </c>
      <c r="K98" s="144" t="str">
        <f t="shared" si="13"/>
        <v>--</v>
      </c>
      <c r="L98" s="128"/>
      <c r="M98" s="15" t="str">
        <f t="shared" si="14"/>
        <v>--</v>
      </c>
      <c r="O98" s="23"/>
      <c r="P98" s="16"/>
      <c r="Q98" s="16"/>
      <c r="T98">
        <f t="shared" si="20"/>
        <v>0</v>
      </c>
      <c r="U98" s="4">
        <v>84</v>
      </c>
      <c r="AF98">
        <f t="shared" si="21"/>
        <v>0</v>
      </c>
      <c r="AG98">
        <f t="shared" si="22"/>
        <v>0</v>
      </c>
      <c r="AH98" s="96">
        <f t="shared" si="15"/>
        <v>0</v>
      </c>
      <c r="AI98">
        <v>0</v>
      </c>
      <c r="AJ98" s="96">
        <f t="shared" si="16"/>
        <v>0</v>
      </c>
    </row>
    <row r="99" spans="2:36" ht="15" customHeight="1" x14ac:dyDescent="0.25">
      <c r="B99" s="1">
        <v>85</v>
      </c>
      <c r="C99" s="3">
        <f t="shared" si="17"/>
        <v>46958</v>
      </c>
      <c r="D99" s="172"/>
      <c r="E99" s="172"/>
      <c r="F99" s="172"/>
      <c r="G99" s="173"/>
      <c r="H99" s="5">
        <f t="shared" si="18"/>
        <v>0</v>
      </c>
      <c r="I99" s="5">
        <f t="shared" si="19"/>
        <v>0</v>
      </c>
      <c r="J99" s="98" t="str">
        <f t="shared" si="12"/>
        <v>--</v>
      </c>
      <c r="K99" s="144" t="str">
        <f t="shared" si="13"/>
        <v>--</v>
      </c>
      <c r="L99" s="128"/>
      <c r="M99" s="15" t="str">
        <f t="shared" si="14"/>
        <v>--</v>
      </c>
      <c r="O99" s="23"/>
      <c r="P99" s="24"/>
      <c r="Q99" s="16"/>
      <c r="T99">
        <f t="shared" si="20"/>
        <v>0</v>
      </c>
      <c r="U99" s="4">
        <v>85</v>
      </c>
      <c r="AF99">
        <f t="shared" si="21"/>
        <v>0</v>
      </c>
      <c r="AG99">
        <f t="shared" si="22"/>
        <v>0</v>
      </c>
      <c r="AH99" s="96">
        <f t="shared" si="15"/>
        <v>0</v>
      </c>
      <c r="AI99">
        <v>0</v>
      </c>
      <c r="AJ99" s="96">
        <f t="shared" si="16"/>
        <v>0</v>
      </c>
    </row>
    <row r="100" spans="2:36" ht="15" customHeight="1" x14ac:dyDescent="0.25">
      <c r="B100" s="1">
        <v>86</v>
      </c>
      <c r="C100" s="3">
        <f t="shared" si="17"/>
        <v>46959</v>
      </c>
      <c r="D100" s="172"/>
      <c r="E100" s="172"/>
      <c r="F100" s="172"/>
      <c r="G100" s="173"/>
      <c r="H100" s="5">
        <f t="shared" si="18"/>
        <v>0</v>
      </c>
      <c r="I100" s="5">
        <f t="shared" si="19"/>
        <v>0</v>
      </c>
      <c r="J100" s="98" t="str">
        <f t="shared" si="12"/>
        <v>--</v>
      </c>
      <c r="K100" s="144" t="str">
        <f t="shared" si="13"/>
        <v>--</v>
      </c>
      <c r="L100" s="128"/>
      <c r="M100" s="15" t="str">
        <f t="shared" si="14"/>
        <v>--</v>
      </c>
      <c r="O100" s="16"/>
      <c r="P100" s="24"/>
      <c r="Q100" s="16"/>
      <c r="T100">
        <f t="shared" si="20"/>
        <v>0</v>
      </c>
      <c r="U100" s="4">
        <v>86</v>
      </c>
      <c r="AF100">
        <f t="shared" si="21"/>
        <v>0</v>
      </c>
      <c r="AG100">
        <f t="shared" si="22"/>
        <v>0</v>
      </c>
      <c r="AH100" s="96">
        <f t="shared" si="15"/>
        <v>0</v>
      </c>
      <c r="AI100">
        <v>0</v>
      </c>
      <c r="AJ100" s="96">
        <f t="shared" si="16"/>
        <v>0</v>
      </c>
    </row>
    <row r="101" spans="2:36" ht="15" customHeight="1" x14ac:dyDescent="0.25">
      <c r="B101" s="1">
        <v>87</v>
      </c>
      <c r="C101" s="3">
        <f t="shared" si="17"/>
        <v>46960</v>
      </c>
      <c r="D101" s="172"/>
      <c r="E101" s="172"/>
      <c r="F101" s="172"/>
      <c r="G101" s="173"/>
      <c r="H101" s="5">
        <f t="shared" si="18"/>
        <v>0</v>
      </c>
      <c r="I101" s="5">
        <f t="shared" si="19"/>
        <v>0</v>
      </c>
      <c r="J101" s="98" t="str">
        <f t="shared" si="12"/>
        <v>--</v>
      </c>
      <c r="K101" s="144" t="str">
        <f t="shared" si="13"/>
        <v>--</v>
      </c>
      <c r="L101" s="128"/>
      <c r="M101" s="15" t="str">
        <f t="shared" si="14"/>
        <v>--</v>
      </c>
      <c r="O101" s="16"/>
      <c r="P101" s="16"/>
      <c r="Q101" s="16"/>
      <c r="T101">
        <f t="shared" si="20"/>
        <v>0</v>
      </c>
      <c r="U101" s="4">
        <v>87</v>
      </c>
      <c r="AF101">
        <f t="shared" si="21"/>
        <v>0</v>
      </c>
      <c r="AG101">
        <f t="shared" si="22"/>
        <v>0</v>
      </c>
      <c r="AH101" s="96">
        <f t="shared" si="15"/>
        <v>0</v>
      </c>
      <c r="AI101">
        <v>0</v>
      </c>
      <c r="AJ101" s="96">
        <f t="shared" si="16"/>
        <v>0</v>
      </c>
    </row>
    <row r="102" spans="2:36" ht="15" customHeight="1" x14ac:dyDescent="0.25">
      <c r="B102" s="1">
        <v>88</v>
      </c>
      <c r="C102" s="3">
        <f t="shared" si="17"/>
        <v>46961</v>
      </c>
      <c r="D102" s="172"/>
      <c r="E102" s="172"/>
      <c r="F102" s="172"/>
      <c r="G102" s="173"/>
      <c r="H102" s="5">
        <f t="shared" si="18"/>
        <v>0</v>
      </c>
      <c r="I102" s="5">
        <f t="shared" si="19"/>
        <v>0</v>
      </c>
      <c r="J102" s="98" t="str">
        <f t="shared" si="12"/>
        <v>--</v>
      </c>
      <c r="K102" s="144" t="str">
        <f t="shared" si="13"/>
        <v>--</v>
      </c>
      <c r="L102" s="128"/>
      <c r="M102" s="15" t="str">
        <f t="shared" si="14"/>
        <v>--</v>
      </c>
      <c r="O102" s="16"/>
      <c r="P102" s="16"/>
      <c r="Q102" s="16"/>
      <c r="T102">
        <f t="shared" si="20"/>
        <v>0</v>
      </c>
      <c r="U102" s="4">
        <v>88</v>
      </c>
      <c r="AF102">
        <f t="shared" si="21"/>
        <v>0</v>
      </c>
      <c r="AG102">
        <f t="shared" si="22"/>
        <v>0</v>
      </c>
      <c r="AH102" s="96">
        <f t="shared" si="15"/>
        <v>0</v>
      </c>
      <c r="AI102">
        <v>0</v>
      </c>
      <c r="AJ102" s="96">
        <f t="shared" si="16"/>
        <v>0</v>
      </c>
    </row>
    <row r="103" spans="2:36" ht="15" customHeight="1" x14ac:dyDescent="0.25">
      <c r="B103" s="1">
        <v>89</v>
      </c>
      <c r="C103" s="3">
        <f t="shared" si="17"/>
        <v>46962</v>
      </c>
      <c r="D103" s="172"/>
      <c r="E103" s="172"/>
      <c r="F103" s="172"/>
      <c r="G103" s="173"/>
      <c r="H103" s="5">
        <f t="shared" si="18"/>
        <v>0</v>
      </c>
      <c r="I103" s="5">
        <f t="shared" si="19"/>
        <v>0</v>
      </c>
      <c r="J103" s="98" t="str">
        <f t="shared" si="12"/>
        <v>--</v>
      </c>
      <c r="K103" s="144" t="str">
        <f t="shared" si="13"/>
        <v>--</v>
      </c>
      <c r="L103" s="128"/>
      <c r="M103" s="15" t="str">
        <f t="shared" si="14"/>
        <v>--</v>
      </c>
      <c r="O103" s="16"/>
      <c r="P103" s="16"/>
      <c r="Q103" s="16"/>
      <c r="T103">
        <f t="shared" si="20"/>
        <v>0</v>
      </c>
      <c r="U103" s="4">
        <v>89</v>
      </c>
      <c r="AF103">
        <f t="shared" si="21"/>
        <v>0</v>
      </c>
      <c r="AG103">
        <f t="shared" si="22"/>
        <v>0</v>
      </c>
      <c r="AH103" s="96">
        <f t="shared" si="15"/>
        <v>0</v>
      </c>
      <c r="AI103">
        <v>0</v>
      </c>
      <c r="AJ103" s="96">
        <f t="shared" si="16"/>
        <v>0</v>
      </c>
    </row>
    <row r="104" spans="2:36" ht="15" customHeight="1" x14ac:dyDescent="0.25">
      <c r="B104" s="1">
        <v>90</v>
      </c>
      <c r="C104" s="3">
        <f t="shared" si="17"/>
        <v>46963</v>
      </c>
      <c r="D104" s="172"/>
      <c r="E104" s="172"/>
      <c r="F104" s="172"/>
      <c r="G104" s="173"/>
      <c r="H104" s="5">
        <f t="shared" si="18"/>
        <v>0</v>
      </c>
      <c r="I104" s="5">
        <f t="shared" si="19"/>
        <v>0</v>
      </c>
      <c r="J104" s="98" t="str">
        <f t="shared" si="12"/>
        <v>--</v>
      </c>
      <c r="K104" s="144" t="str">
        <f t="shared" si="13"/>
        <v>--</v>
      </c>
      <c r="L104" s="128"/>
      <c r="M104" s="15" t="str">
        <f t="shared" si="14"/>
        <v>--</v>
      </c>
      <c r="O104" s="16"/>
      <c r="P104" s="16"/>
      <c r="Q104" s="16"/>
      <c r="T104">
        <f t="shared" si="20"/>
        <v>0</v>
      </c>
      <c r="U104" s="4">
        <v>90</v>
      </c>
      <c r="AF104">
        <f t="shared" si="21"/>
        <v>0</v>
      </c>
      <c r="AG104">
        <f t="shared" si="22"/>
        <v>0</v>
      </c>
      <c r="AH104" s="96">
        <f t="shared" si="15"/>
        <v>0</v>
      </c>
      <c r="AI104">
        <v>0</v>
      </c>
      <c r="AJ104" s="96">
        <f t="shared" si="16"/>
        <v>0</v>
      </c>
    </row>
    <row r="105" spans="2:36" ht="15" customHeight="1" x14ac:dyDescent="0.25">
      <c r="B105" s="1">
        <v>91</v>
      </c>
      <c r="C105" s="3">
        <f t="shared" si="17"/>
        <v>46964</v>
      </c>
      <c r="D105" s="172"/>
      <c r="E105" s="172"/>
      <c r="F105" s="172"/>
      <c r="G105" s="173"/>
      <c r="H105" s="5">
        <f t="shared" si="18"/>
        <v>0</v>
      </c>
      <c r="I105" s="5">
        <f t="shared" si="19"/>
        <v>0</v>
      </c>
      <c r="J105" s="98" t="str">
        <f t="shared" si="12"/>
        <v>--</v>
      </c>
      <c r="K105" s="144" t="str">
        <f t="shared" si="13"/>
        <v>--</v>
      </c>
      <c r="L105" s="128"/>
      <c r="M105" s="15" t="str">
        <f t="shared" si="14"/>
        <v>--</v>
      </c>
      <c r="O105" s="16"/>
      <c r="P105" s="16"/>
      <c r="Q105" s="16"/>
      <c r="T105">
        <f t="shared" si="20"/>
        <v>0</v>
      </c>
      <c r="U105" s="4">
        <v>91</v>
      </c>
      <c r="AF105">
        <f t="shared" si="21"/>
        <v>0</v>
      </c>
      <c r="AG105">
        <f t="shared" si="22"/>
        <v>0</v>
      </c>
      <c r="AH105" s="96">
        <f t="shared" si="15"/>
        <v>0</v>
      </c>
      <c r="AI105">
        <v>0</v>
      </c>
      <c r="AJ105" s="96">
        <f t="shared" si="16"/>
        <v>0</v>
      </c>
    </row>
    <row r="106" spans="2:36" ht="15" customHeight="1" x14ac:dyDescent="0.25">
      <c r="B106" s="1">
        <v>92</v>
      </c>
      <c r="C106" s="3">
        <f t="shared" si="17"/>
        <v>46965</v>
      </c>
      <c r="D106" s="172"/>
      <c r="E106" s="172"/>
      <c r="F106" s="172"/>
      <c r="G106" s="173"/>
      <c r="H106" s="5">
        <f t="shared" si="18"/>
        <v>0</v>
      </c>
      <c r="I106" s="5">
        <f t="shared" si="19"/>
        <v>0</v>
      </c>
      <c r="J106" s="98" t="str">
        <f t="shared" si="12"/>
        <v>--</v>
      </c>
      <c r="K106" s="144" t="str">
        <f t="shared" si="13"/>
        <v>--</v>
      </c>
      <c r="L106" s="128"/>
      <c r="M106" s="15" t="str">
        <f t="shared" si="14"/>
        <v>--</v>
      </c>
      <c r="O106" s="16"/>
      <c r="P106" s="16"/>
      <c r="Q106" s="16"/>
      <c r="T106">
        <f t="shared" si="20"/>
        <v>0</v>
      </c>
      <c r="U106" s="4">
        <v>92</v>
      </c>
      <c r="AF106">
        <f t="shared" si="21"/>
        <v>0</v>
      </c>
      <c r="AG106">
        <f t="shared" si="22"/>
        <v>0</v>
      </c>
      <c r="AH106" s="96">
        <f t="shared" si="15"/>
        <v>0</v>
      </c>
      <c r="AI106">
        <v>0</v>
      </c>
      <c r="AJ106" s="96">
        <f t="shared" si="16"/>
        <v>0</v>
      </c>
    </row>
    <row r="107" spans="2:36" ht="15" customHeight="1" x14ac:dyDescent="0.25">
      <c r="B107" s="1">
        <v>93</v>
      </c>
      <c r="C107" s="3">
        <f t="shared" si="17"/>
        <v>46966</v>
      </c>
      <c r="D107" s="172"/>
      <c r="E107" s="172"/>
      <c r="F107" s="172"/>
      <c r="G107" s="173"/>
      <c r="H107" s="5">
        <f t="shared" si="18"/>
        <v>0</v>
      </c>
      <c r="I107" s="5">
        <f t="shared" si="19"/>
        <v>0</v>
      </c>
      <c r="J107" s="98" t="str">
        <f t="shared" si="12"/>
        <v>--</v>
      </c>
      <c r="K107" s="144" t="str">
        <f t="shared" si="13"/>
        <v>--</v>
      </c>
      <c r="L107" s="128"/>
      <c r="M107" s="15" t="str">
        <f t="shared" si="14"/>
        <v>--</v>
      </c>
      <c r="O107" s="16"/>
      <c r="P107" s="16"/>
      <c r="Q107" s="16"/>
      <c r="T107">
        <f t="shared" si="20"/>
        <v>0</v>
      </c>
      <c r="U107" s="4">
        <v>93</v>
      </c>
      <c r="AF107">
        <f t="shared" si="21"/>
        <v>0</v>
      </c>
      <c r="AG107">
        <f t="shared" si="22"/>
        <v>0</v>
      </c>
      <c r="AH107" s="96">
        <f t="shared" si="15"/>
        <v>0</v>
      </c>
      <c r="AI107">
        <v>0</v>
      </c>
      <c r="AJ107" s="96">
        <f t="shared" si="16"/>
        <v>0</v>
      </c>
    </row>
    <row r="108" spans="2:36" ht="15" customHeight="1" x14ac:dyDescent="0.25">
      <c r="B108" s="1">
        <v>94</v>
      </c>
      <c r="C108" s="3">
        <f t="shared" si="17"/>
        <v>46967</v>
      </c>
      <c r="D108" s="172"/>
      <c r="E108" s="172"/>
      <c r="F108" s="172"/>
      <c r="G108" s="173"/>
      <c r="H108" s="5">
        <f t="shared" si="18"/>
        <v>0</v>
      </c>
      <c r="I108" s="5">
        <f t="shared" si="19"/>
        <v>0</v>
      </c>
      <c r="J108" s="98" t="str">
        <f t="shared" si="12"/>
        <v>--</v>
      </c>
      <c r="K108" s="144" t="str">
        <f t="shared" si="13"/>
        <v>--</v>
      </c>
      <c r="L108" s="128"/>
      <c r="M108" s="15" t="str">
        <f t="shared" si="14"/>
        <v>--</v>
      </c>
      <c r="O108" s="16"/>
      <c r="P108" s="16"/>
      <c r="Q108" s="16"/>
      <c r="T108">
        <f t="shared" si="20"/>
        <v>0</v>
      </c>
      <c r="U108" s="4">
        <v>94</v>
      </c>
      <c r="AF108">
        <f t="shared" si="21"/>
        <v>0</v>
      </c>
      <c r="AG108">
        <f t="shared" si="22"/>
        <v>0</v>
      </c>
      <c r="AH108" s="96">
        <f t="shared" si="15"/>
        <v>0</v>
      </c>
      <c r="AI108">
        <v>0</v>
      </c>
      <c r="AJ108" s="96">
        <f t="shared" si="16"/>
        <v>0</v>
      </c>
    </row>
    <row r="109" spans="2:36" ht="15" customHeight="1" x14ac:dyDescent="0.25">
      <c r="B109" s="1">
        <v>95</v>
      </c>
      <c r="C109" s="3">
        <f t="shared" si="17"/>
        <v>46968</v>
      </c>
      <c r="D109" s="172"/>
      <c r="E109" s="172"/>
      <c r="F109" s="172"/>
      <c r="G109" s="173"/>
      <c r="H109" s="5">
        <f t="shared" si="18"/>
        <v>0</v>
      </c>
      <c r="I109" s="5">
        <f t="shared" si="19"/>
        <v>0</v>
      </c>
      <c r="J109" s="98" t="str">
        <f t="shared" si="12"/>
        <v>--</v>
      </c>
      <c r="K109" s="144" t="str">
        <f t="shared" si="13"/>
        <v>--</v>
      </c>
      <c r="L109" s="128"/>
      <c r="M109" s="15" t="str">
        <f t="shared" si="14"/>
        <v>--</v>
      </c>
      <c r="O109" s="16"/>
      <c r="P109" s="16"/>
      <c r="Q109" s="16"/>
      <c r="T109">
        <f t="shared" si="20"/>
        <v>0</v>
      </c>
      <c r="U109" s="4">
        <v>95</v>
      </c>
      <c r="AF109">
        <f t="shared" si="21"/>
        <v>0</v>
      </c>
      <c r="AG109">
        <f t="shared" si="22"/>
        <v>0</v>
      </c>
      <c r="AH109" s="96">
        <f t="shared" si="15"/>
        <v>0</v>
      </c>
      <c r="AI109">
        <v>0</v>
      </c>
      <c r="AJ109" s="96">
        <f t="shared" si="16"/>
        <v>0</v>
      </c>
    </row>
    <row r="110" spans="2:36" ht="15" customHeight="1" x14ac:dyDescent="0.25">
      <c r="B110" s="1">
        <v>96</v>
      </c>
      <c r="C110" s="3">
        <f t="shared" si="17"/>
        <v>46969</v>
      </c>
      <c r="D110" s="172"/>
      <c r="E110" s="172"/>
      <c r="F110" s="172"/>
      <c r="G110" s="173"/>
      <c r="H110" s="5">
        <f t="shared" si="18"/>
        <v>0</v>
      </c>
      <c r="I110" s="5">
        <f t="shared" si="19"/>
        <v>0</v>
      </c>
      <c r="J110" s="98" t="str">
        <f t="shared" si="12"/>
        <v>--</v>
      </c>
      <c r="K110" s="144" t="str">
        <f t="shared" si="13"/>
        <v>--</v>
      </c>
      <c r="L110" s="128"/>
      <c r="M110" s="15" t="str">
        <f t="shared" si="14"/>
        <v>--</v>
      </c>
      <c r="O110" s="16"/>
      <c r="P110" s="16"/>
      <c r="Q110" s="16"/>
      <c r="T110">
        <f t="shared" si="20"/>
        <v>0</v>
      </c>
      <c r="U110" s="4">
        <v>96</v>
      </c>
      <c r="AF110">
        <f t="shared" si="21"/>
        <v>0</v>
      </c>
      <c r="AG110">
        <f t="shared" si="22"/>
        <v>0</v>
      </c>
      <c r="AH110" s="96">
        <f t="shared" si="15"/>
        <v>0</v>
      </c>
      <c r="AI110">
        <v>0</v>
      </c>
      <c r="AJ110" s="96">
        <f t="shared" si="16"/>
        <v>0</v>
      </c>
    </row>
    <row r="111" spans="2:36" ht="15" customHeight="1" x14ac:dyDescent="0.25">
      <c r="B111" s="1">
        <v>97</v>
      </c>
      <c r="C111" s="3">
        <f t="shared" si="17"/>
        <v>46970</v>
      </c>
      <c r="D111" s="172"/>
      <c r="E111" s="172"/>
      <c r="F111" s="172"/>
      <c r="G111" s="173"/>
      <c r="H111" s="5">
        <f t="shared" si="18"/>
        <v>0</v>
      </c>
      <c r="I111" s="5">
        <f t="shared" si="19"/>
        <v>0</v>
      </c>
      <c r="J111" s="98" t="str">
        <f t="shared" si="12"/>
        <v>--</v>
      </c>
      <c r="K111" s="144" t="str">
        <f t="shared" si="13"/>
        <v>--</v>
      </c>
      <c r="L111" s="128"/>
      <c r="M111" s="15" t="str">
        <f t="shared" si="14"/>
        <v>--</v>
      </c>
      <c r="O111" s="16"/>
      <c r="P111" s="16"/>
      <c r="Q111" s="16"/>
      <c r="T111">
        <f t="shared" si="20"/>
        <v>0</v>
      </c>
      <c r="U111" s="4">
        <v>97</v>
      </c>
      <c r="AF111">
        <f t="shared" si="21"/>
        <v>0</v>
      </c>
      <c r="AG111">
        <f t="shared" si="22"/>
        <v>0</v>
      </c>
      <c r="AH111" s="96">
        <f t="shared" si="15"/>
        <v>0</v>
      </c>
      <c r="AI111">
        <v>0</v>
      </c>
      <c r="AJ111" s="96">
        <f t="shared" si="16"/>
        <v>0</v>
      </c>
    </row>
    <row r="112" spans="2:36" ht="15" customHeight="1" x14ac:dyDescent="0.25">
      <c r="B112" s="1">
        <v>98</v>
      </c>
      <c r="C112" s="3">
        <f t="shared" si="17"/>
        <v>46971</v>
      </c>
      <c r="D112" s="172"/>
      <c r="E112" s="172"/>
      <c r="F112" s="172"/>
      <c r="G112" s="173"/>
      <c r="H112" s="5">
        <f t="shared" si="18"/>
        <v>0</v>
      </c>
      <c r="I112" s="5">
        <f t="shared" si="19"/>
        <v>0</v>
      </c>
      <c r="J112" s="98" t="str">
        <f t="shared" si="12"/>
        <v>--</v>
      </c>
      <c r="K112" s="144" t="str">
        <f t="shared" si="13"/>
        <v>--</v>
      </c>
      <c r="L112" s="128"/>
      <c r="M112" s="15" t="str">
        <f t="shared" si="14"/>
        <v>--</v>
      </c>
      <c r="O112" s="16"/>
      <c r="P112" s="16"/>
      <c r="Q112" s="16"/>
      <c r="T112">
        <f t="shared" si="20"/>
        <v>0</v>
      </c>
      <c r="U112" s="4">
        <v>98</v>
      </c>
      <c r="AF112">
        <f t="shared" si="21"/>
        <v>0</v>
      </c>
      <c r="AG112">
        <f t="shared" si="22"/>
        <v>0</v>
      </c>
      <c r="AH112" s="96">
        <f t="shared" si="15"/>
        <v>0</v>
      </c>
      <c r="AI112">
        <v>0</v>
      </c>
      <c r="AJ112" s="96">
        <f t="shared" si="16"/>
        <v>0</v>
      </c>
    </row>
    <row r="113" spans="2:36" ht="15" customHeight="1" x14ac:dyDescent="0.25">
      <c r="B113" s="1">
        <f>B112+1</f>
        <v>99</v>
      </c>
      <c r="C113" s="3">
        <f t="shared" si="17"/>
        <v>46972</v>
      </c>
      <c r="D113" s="172"/>
      <c r="E113" s="172"/>
      <c r="F113" s="172"/>
      <c r="G113" s="173"/>
      <c r="H113" s="5">
        <f t="shared" si="18"/>
        <v>0</v>
      </c>
      <c r="I113" s="5">
        <f t="shared" si="19"/>
        <v>0</v>
      </c>
      <c r="J113" s="98" t="str">
        <f t="shared" si="12"/>
        <v>--</v>
      </c>
      <c r="K113" s="144" t="str">
        <f t="shared" si="13"/>
        <v>--</v>
      </c>
      <c r="L113" s="128"/>
      <c r="M113" s="15" t="str">
        <f t="shared" si="14"/>
        <v>--</v>
      </c>
      <c r="O113" s="16"/>
      <c r="P113" s="16"/>
      <c r="Q113" s="16"/>
      <c r="T113">
        <f t="shared" si="20"/>
        <v>0</v>
      </c>
      <c r="U113" s="4">
        <v>99</v>
      </c>
      <c r="AF113">
        <f t="shared" si="21"/>
        <v>0</v>
      </c>
      <c r="AG113">
        <f t="shared" si="22"/>
        <v>0</v>
      </c>
      <c r="AH113" s="96">
        <f t="shared" si="15"/>
        <v>0</v>
      </c>
      <c r="AI113">
        <v>0</v>
      </c>
      <c r="AJ113" s="96">
        <f t="shared" si="16"/>
        <v>0</v>
      </c>
    </row>
    <row r="114" spans="2:36" ht="15" customHeight="1" x14ac:dyDescent="0.25">
      <c r="B114" s="1">
        <v>100</v>
      </c>
      <c r="C114" s="3">
        <f t="shared" si="17"/>
        <v>46973</v>
      </c>
      <c r="D114" s="172"/>
      <c r="E114" s="172"/>
      <c r="F114" s="172"/>
      <c r="G114" s="173"/>
      <c r="H114" s="5">
        <f t="shared" si="18"/>
        <v>0</v>
      </c>
      <c r="I114" s="5">
        <f t="shared" si="19"/>
        <v>0</v>
      </c>
      <c r="J114" s="98" t="str">
        <f t="shared" si="12"/>
        <v>--</v>
      </c>
      <c r="K114" s="144" t="str">
        <f t="shared" si="13"/>
        <v>--</v>
      </c>
      <c r="L114" s="128"/>
      <c r="M114" s="15" t="str">
        <f t="shared" si="14"/>
        <v>--</v>
      </c>
      <c r="O114" s="16"/>
      <c r="P114" s="16"/>
      <c r="Q114" s="16"/>
      <c r="T114">
        <f t="shared" si="20"/>
        <v>0</v>
      </c>
      <c r="U114" s="4">
        <v>100</v>
      </c>
      <c r="AF114">
        <f t="shared" si="21"/>
        <v>0</v>
      </c>
      <c r="AG114">
        <f t="shared" si="22"/>
        <v>0</v>
      </c>
      <c r="AH114" s="96">
        <f t="shared" si="15"/>
        <v>0</v>
      </c>
      <c r="AI114">
        <v>0</v>
      </c>
      <c r="AJ114" s="96">
        <f t="shared" si="16"/>
        <v>0</v>
      </c>
    </row>
    <row r="115" spans="2:36" ht="15" customHeight="1" x14ac:dyDescent="0.25">
      <c r="B115" s="1">
        <v>101</v>
      </c>
      <c r="C115" s="3">
        <f t="shared" si="17"/>
        <v>46974</v>
      </c>
      <c r="D115" s="172"/>
      <c r="E115" s="172"/>
      <c r="F115" s="172"/>
      <c r="G115" s="173"/>
      <c r="H115" s="5">
        <f t="shared" si="18"/>
        <v>0</v>
      </c>
      <c r="I115" s="5">
        <f t="shared" si="19"/>
        <v>0</v>
      </c>
      <c r="J115" s="98" t="str">
        <f t="shared" si="12"/>
        <v>--</v>
      </c>
      <c r="K115" s="144" t="str">
        <f t="shared" si="13"/>
        <v>--</v>
      </c>
      <c r="L115" s="128"/>
      <c r="M115" s="15" t="str">
        <f t="shared" si="14"/>
        <v>--</v>
      </c>
      <c r="O115" s="16"/>
      <c r="P115" s="16"/>
      <c r="Q115" s="16"/>
      <c r="T115">
        <f t="shared" si="20"/>
        <v>0</v>
      </c>
      <c r="U115" s="4">
        <v>101</v>
      </c>
      <c r="AF115">
        <f t="shared" si="21"/>
        <v>0</v>
      </c>
      <c r="AG115">
        <f t="shared" si="22"/>
        <v>0</v>
      </c>
      <c r="AH115" s="96">
        <f t="shared" si="15"/>
        <v>0</v>
      </c>
      <c r="AI115">
        <v>0</v>
      </c>
      <c r="AJ115" s="96">
        <f t="shared" si="16"/>
        <v>0</v>
      </c>
    </row>
    <row r="116" spans="2:36" ht="15" customHeight="1" x14ac:dyDescent="0.25">
      <c r="B116" s="1">
        <v>102</v>
      </c>
      <c r="C116" s="3">
        <f t="shared" si="17"/>
        <v>46975</v>
      </c>
      <c r="D116" s="172"/>
      <c r="E116" s="172"/>
      <c r="F116" s="172"/>
      <c r="G116" s="173"/>
      <c r="H116" s="5">
        <f t="shared" si="18"/>
        <v>0</v>
      </c>
      <c r="I116" s="5">
        <f t="shared" si="19"/>
        <v>0</v>
      </c>
      <c r="J116" s="98" t="str">
        <f t="shared" si="12"/>
        <v>--</v>
      </c>
      <c r="K116" s="144" t="str">
        <f t="shared" si="13"/>
        <v>--</v>
      </c>
      <c r="L116" s="128"/>
      <c r="M116" s="15" t="str">
        <f t="shared" si="14"/>
        <v>--</v>
      </c>
      <c r="O116" s="16"/>
      <c r="P116" s="16"/>
      <c r="Q116" s="16"/>
      <c r="T116">
        <f t="shared" si="20"/>
        <v>0</v>
      </c>
      <c r="U116" s="4">
        <v>102</v>
      </c>
      <c r="AF116">
        <f t="shared" si="21"/>
        <v>0</v>
      </c>
      <c r="AG116">
        <f t="shared" si="22"/>
        <v>0</v>
      </c>
      <c r="AH116" s="96">
        <f t="shared" si="15"/>
        <v>0</v>
      </c>
      <c r="AI116">
        <v>0</v>
      </c>
      <c r="AJ116" s="96">
        <f t="shared" si="16"/>
        <v>0</v>
      </c>
    </row>
    <row r="117" spans="2:36" ht="15" customHeight="1" x14ac:dyDescent="0.25">
      <c r="B117" s="1">
        <v>103</v>
      </c>
      <c r="C117" s="3">
        <f t="shared" si="17"/>
        <v>46976</v>
      </c>
      <c r="D117" s="172"/>
      <c r="E117" s="172"/>
      <c r="F117" s="172"/>
      <c r="G117" s="173"/>
      <c r="H117" s="5">
        <f t="shared" si="18"/>
        <v>0</v>
      </c>
      <c r="I117" s="5">
        <f t="shared" si="19"/>
        <v>0</v>
      </c>
      <c r="J117" s="98" t="str">
        <f t="shared" si="12"/>
        <v>--</v>
      </c>
      <c r="K117" s="144" t="str">
        <f t="shared" si="13"/>
        <v>--</v>
      </c>
      <c r="L117" s="128"/>
      <c r="M117" s="15" t="str">
        <f t="shared" si="14"/>
        <v>--</v>
      </c>
      <c r="O117" s="16"/>
      <c r="P117" s="16"/>
      <c r="Q117" s="16"/>
      <c r="T117">
        <f t="shared" si="20"/>
        <v>0</v>
      </c>
      <c r="U117" s="4">
        <v>103</v>
      </c>
      <c r="AF117">
        <f t="shared" si="21"/>
        <v>0</v>
      </c>
      <c r="AG117">
        <f t="shared" si="22"/>
        <v>0</v>
      </c>
      <c r="AH117" s="96">
        <f t="shared" si="15"/>
        <v>0</v>
      </c>
      <c r="AI117">
        <v>0</v>
      </c>
      <c r="AJ117" s="96">
        <f t="shared" si="16"/>
        <v>0</v>
      </c>
    </row>
    <row r="118" spans="2:36" ht="15" customHeight="1" x14ac:dyDescent="0.25">
      <c r="B118" s="1">
        <v>104</v>
      </c>
      <c r="C118" s="3">
        <f t="shared" si="17"/>
        <v>46977</v>
      </c>
      <c r="D118" s="172"/>
      <c r="E118" s="172"/>
      <c r="F118" s="172"/>
      <c r="G118" s="173"/>
      <c r="H118" s="5">
        <f t="shared" si="18"/>
        <v>0</v>
      </c>
      <c r="I118" s="5">
        <f t="shared" si="19"/>
        <v>0</v>
      </c>
      <c r="J118" s="98" t="str">
        <f t="shared" si="12"/>
        <v>--</v>
      </c>
      <c r="K118" s="144" t="str">
        <f t="shared" si="13"/>
        <v>--</v>
      </c>
      <c r="L118" s="128"/>
      <c r="M118" s="15" t="str">
        <f t="shared" si="14"/>
        <v>--</v>
      </c>
      <c r="O118" s="16"/>
      <c r="P118" s="16"/>
      <c r="Q118" s="16"/>
      <c r="T118">
        <f t="shared" si="20"/>
        <v>0</v>
      </c>
      <c r="U118" s="4">
        <v>104</v>
      </c>
      <c r="AF118">
        <f t="shared" si="21"/>
        <v>0</v>
      </c>
      <c r="AG118">
        <f t="shared" si="22"/>
        <v>0</v>
      </c>
      <c r="AH118" s="96">
        <f t="shared" si="15"/>
        <v>0</v>
      </c>
      <c r="AI118">
        <v>0</v>
      </c>
      <c r="AJ118" s="96">
        <f t="shared" si="16"/>
        <v>0</v>
      </c>
    </row>
    <row r="119" spans="2:36" ht="15" customHeight="1" x14ac:dyDescent="0.25">
      <c r="B119" s="1">
        <v>105</v>
      </c>
      <c r="C119" s="3">
        <f t="shared" si="17"/>
        <v>46978</v>
      </c>
      <c r="D119" s="172"/>
      <c r="E119" s="172"/>
      <c r="F119" s="172"/>
      <c r="G119" s="173"/>
      <c r="H119" s="5">
        <f t="shared" si="18"/>
        <v>0</v>
      </c>
      <c r="I119" s="5">
        <f t="shared" si="19"/>
        <v>0</v>
      </c>
      <c r="J119" s="98" t="str">
        <f t="shared" si="12"/>
        <v>--</v>
      </c>
      <c r="K119" s="144" t="str">
        <f t="shared" si="13"/>
        <v>--</v>
      </c>
      <c r="L119" s="128"/>
      <c r="M119" s="15" t="str">
        <f t="shared" si="14"/>
        <v>--</v>
      </c>
      <c r="O119" s="16"/>
      <c r="P119" s="16"/>
      <c r="Q119" s="16"/>
      <c r="T119">
        <f t="shared" si="20"/>
        <v>0</v>
      </c>
      <c r="U119" s="4">
        <v>105</v>
      </c>
      <c r="AF119">
        <f t="shared" si="21"/>
        <v>0</v>
      </c>
      <c r="AG119">
        <f t="shared" si="22"/>
        <v>0</v>
      </c>
      <c r="AH119" s="96">
        <f t="shared" si="15"/>
        <v>0</v>
      </c>
      <c r="AI119">
        <v>0</v>
      </c>
      <c r="AJ119" s="96">
        <f t="shared" si="16"/>
        <v>0</v>
      </c>
    </row>
    <row r="120" spans="2:36" ht="15" customHeight="1" x14ac:dyDescent="0.25">
      <c r="B120" s="1">
        <v>106</v>
      </c>
      <c r="C120" s="3">
        <f t="shared" si="17"/>
        <v>46979</v>
      </c>
      <c r="D120" s="172"/>
      <c r="E120" s="172"/>
      <c r="F120" s="172"/>
      <c r="G120" s="173"/>
      <c r="H120" s="5">
        <f t="shared" si="18"/>
        <v>0</v>
      </c>
      <c r="I120" s="5">
        <f t="shared" si="19"/>
        <v>0</v>
      </c>
      <c r="J120" s="98" t="str">
        <f t="shared" si="12"/>
        <v>--</v>
      </c>
      <c r="K120" s="144" t="str">
        <f t="shared" si="13"/>
        <v>--</v>
      </c>
      <c r="L120" s="128"/>
      <c r="M120" s="15" t="str">
        <f t="shared" si="14"/>
        <v>--</v>
      </c>
      <c r="O120" s="16"/>
      <c r="P120" s="16"/>
      <c r="Q120" s="16"/>
      <c r="T120">
        <f t="shared" si="20"/>
        <v>0</v>
      </c>
      <c r="U120" s="4">
        <v>106</v>
      </c>
      <c r="AF120">
        <f t="shared" si="21"/>
        <v>0</v>
      </c>
      <c r="AG120">
        <f t="shared" si="22"/>
        <v>0</v>
      </c>
      <c r="AH120" s="96">
        <f t="shared" si="15"/>
        <v>0</v>
      </c>
      <c r="AI120">
        <v>0</v>
      </c>
      <c r="AJ120" s="96">
        <f t="shared" si="16"/>
        <v>0</v>
      </c>
    </row>
    <row r="121" spans="2:36" ht="15" customHeight="1" x14ac:dyDescent="0.25">
      <c r="B121" s="1">
        <v>107</v>
      </c>
      <c r="C121" s="3">
        <f t="shared" si="17"/>
        <v>46980</v>
      </c>
      <c r="D121" s="172"/>
      <c r="E121" s="172"/>
      <c r="F121" s="172"/>
      <c r="G121" s="173"/>
      <c r="H121" s="5">
        <f t="shared" si="18"/>
        <v>0</v>
      </c>
      <c r="I121" s="5">
        <f t="shared" si="19"/>
        <v>0</v>
      </c>
      <c r="J121" s="98" t="str">
        <f t="shared" si="12"/>
        <v>--</v>
      </c>
      <c r="K121" s="144" t="str">
        <f t="shared" si="13"/>
        <v>--</v>
      </c>
      <c r="L121" s="128"/>
      <c r="M121" s="15" t="str">
        <f t="shared" si="14"/>
        <v>--</v>
      </c>
      <c r="O121" s="16"/>
      <c r="P121" s="16"/>
      <c r="Q121" s="16"/>
      <c r="T121">
        <f t="shared" si="20"/>
        <v>0</v>
      </c>
      <c r="U121" s="4">
        <v>107</v>
      </c>
      <c r="AF121">
        <f t="shared" si="21"/>
        <v>0</v>
      </c>
      <c r="AG121">
        <f t="shared" si="22"/>
        <v>0</v>
      </c>
      <c r="AH121" s="96">
        <f t="shared" si="15"/>
        <v>0</v>
      </c>
      <c r="AI121">
        <v>0</v>
      </c>
      <c r="AJ121" s="96">
        <f t="shared" si="16"/>
        <v>0</v>
      </c>
    </row>
    <row r="122" spans="2:36" ht="15" customHeight="1" x14ac:dyDescent="0.25">
      <c r="B122" s="1">
        <v>108</v>
      </c>
      <c r="C122" s="3">
        <f t="shared" si="17"/>
        <v>46981</v>
      </c>
      <c r="D122" s="172"/>
      <c r="E122" s="172"/>
      <c r="F122" s="172"/>
      <c r="G122" s="173"/>
      <c r="H122" s="5">
        <f t="shared" si="18"/>
        <v>0</v>
      </c>
      <c r="I122" s="5">
        <f t="shared" si="19"/>
        <v>0</v>
      </c>
      <c r="J122" s="98" t="str">
        <f t="shared" si="12"/>
        <v>--</v>
      </c>
      <c r="K122" s="144" t="str">
        <f t="shared" si="13"/>
        <v>--</v>
      </c>
      <c r="L122" s="128"/>
      <c r="M122" s="15" t="str">
        <f t="shared" si="14"/>
        <v>--</v>
      </c>
      <c r="O122" s="16"/>
      <c r="P122" s="16"/>
      <c r="Q122" s="16"/>
      <c r="T122">
        <f t="shared" si="20"/>
        <v>0</v>
      </c>
      <c r="U122" s="4">
        <v>108</v>
      </c>
      <c r="AF122">
        <f t="shared" si="21"/>
        <v>0</v>
      </c>
      <c r="AG122">
        <f t="shared" si="22"/>
        <v>0</v>
      </c>
      <c r="AH122" s="96">
        <f t="shared" si="15"/>
        <v>0</v>
      </c>
      <c r="AI122">
        <v>0</v>
      </c>
      <c r="AJ122" s="96">
        <f t="shared" si="16"/>
        <v>0</v>
      </c>
    </row>
    <row r="123" spans="2:36" ht="15" customHeight="1" x14ac:dyDescent="0.25">
      <c r="B123" s="1">
        <v>109</v>
      </c>
      <c r="C123" s="3">
        <f t="shared" si="17"/>
        <v>46982</v>
      </c>
      <c r="D123" s="172"/>
      <c r="E123" s="172"/>
      <c r="F123" s="172"/>
      <c r="G123" s="173"/>
      <c r="H123" s="5">
        <f t="shared" si="18"/>
        <v>0</v>
      </c>
      <c r="I123" s="5">
        <f t="shared" si="19"/>
        <v>0</v>
      </c>
      <c r="J123" s="98" t="str">
        <f t="shared" si="12"/>
        <v>--</v>
      </c>
      <c r="K123" s="144" t="str">
        <f t="shared" si="13"/>
        <v>--</v>
      </c>
      <c r="L123" s="128"/>
      <c r="M123" s="15" t="str">
        <f t="shared" si="14"/>
        <v>--</v>
      </c>
      <c r="O123" s="16"/>
      <c r="P123" s="16"/>
      <c r="Q123" s="16"/>
      <c r="T123">
        <f t="shared" si="20"/>
        <v>0</v>
      </c>
      <c r="U123" s="4">
        <v>109</v>
      </c>
      <c r="AF123">
        <f t="shared" si="21"/>
        <v>0</v>
      </c>
      <c r="AG123">
        <f t="shared" si="22"/>
        <v>0</v>
      </c>
      <c r="AH123" s="96">
        <f t="shared" si="15"/>
        <v>0</v>
      </c>
      <c r="AI123">
        <v>0</v>
      </c>
      <c r="AJ123" s="96">
        <f t="shared" si="16"/>
        <v>0</v>
      </c>
    </row>
    <row r="124" spans="2:36" ht="15" customHeight="1" x14ac:dyDescent="0.25">
      <c r="B124" s="1">
        <v>110</v>
      </c>
      <c r="C124" s="3">
        <f t="shared" si="17"/>
        <v>46983</v>
      </c>
      <c r="D124" s="172"/>
      <c r="E124" s="172"/>
      <c r="F124" s="172"/>
      <c r="G124" s="173"/>
      <c r="H124" s="5">
        <f t="shared" si="18"/>
        <v>0</v>
      </c>
      <c r="I124" s="5">
        <f t="shared" si="19"/>
        <v>0</v>
      </c>
      <c r="J124" s="98" t="str">
        <f t="shared" si="12"/>
        <v>--</v>
      </c>
      <c r="K124" s="144" t="str">
        <f t="shared" si="13"/>
        <v>--</v>
      </c>
      <c r="L124" s="128"/>
      <c r="M124" s="15" t="str">
        <f t="shared" si="14"/>
        <v>--</v>
      </c>
      <c r="O124" s="16"/>
      <c r="P124" s="16"/>
      <c r="Q124" s="16"/>
      <c r="T124">
        <f t="shared" si="20"/>
        <v>0</v>
      </c>
      <c r="U124" s="4">
        <v>110</v>
      </c>
      <c r="AF124">
        <f t="shared" si="21"/>
        <v>0</v>
      </c>
      <c r="AG124">
        <f t="shared" si="22"/>
        <v>0</v>
      </c>
      <c r="AH124" s="96">
        <f t="shared" si="15"/>
        <v>0</v>
      </c>
      <c r="AI124">
        <v>0</v>
      </c>
      <c r="AJ124" s="96">
        <f t="shared" si="16"/>
        <v>0</v>
      </c>
    </row>
    <row r="125" spans="2:36" ht="15" customHeight="1" x14ac:dyDescent="0.25">
      <c r="B125" s="1">
        <v>111</v>
      </c>
      <c r="C125" s="3">
        <f t="shared" si="17"/>
        <v>46984</v>
      </c>
      <c r="D125" s="172"/>
      <c r="E125" s="172"/>
      <c r="F125" s="172"/>
      <c r="G125" s="173"/>
      <c r="H125" s="5">
        <f t="shared" si="18"/>
        <v>0</v>
      </c>
      <c r="I125" s="5">
        <f t="shared" si="19"/>
        <v>0</v>
      </c>
      <c r="J125" s="98" t="str">
        <f t="shared" si="12"/>
        <v>--</v>
      </c>
      <c r="K125" s="144" t="str">
        <f t="shared" si="13"/>
        <v>--</v>
      </c>
      <c r="L125" s="128"/>
      <c r="M125" s="15" t="str">
        <f t="shared" si="14"/>
        <v>--</v>
      </c>
      <c r="O125" s="16"/>
      <c r="P125" s="16"/>
      <c r="Q125" s="16"/>
      <c r="T125">
        <f t="shared" si="20"/>
        <v>0</v>
      </c>
      <c r="U125" s="4">
        <v>111</v>
      </c>
      <c r="AF125">
        <f t="shared" si="21"/>
        <v>0</v>
      </c>
      <c r="AG125">
        <f t="shared" si="22"/>
        <v>0</v>
      </c>
      <c r="AH125" s="96">
        <f t="shared" si="15"/>
        <v>0</v>
      </c>
      <c r="AI125">
        <v>0</v>
      </c>
      <c r="AJ125" s="96">
        <f t="shared" si="16"/>
        <v>0</v>
      </c>
    </row>
    <row r="126" spans="2:36" ht="15" customHeight="1" x14ac:dyDescent="0.25">
      <c r="B126" s="1">
        <v>112</v>
      </c>
      <c r="C126" s="3">
        <f t="shared" si="17"/>
        <v>46985</v>
      </c>
      <c r="D126" s="172"/>
      <c r="E126" s="172"/>
      <c r="F126" s="172"/>
      <c r="G126" s="173"/>
      <c r="H126" s="5">
        <f t="shared" si="18"/>
        <v>0</v>
      </c>
      <c r="I126" s="5">
        <f t="shared" si="19"/>
        <v>0</v>
      </c>
      <c r="J126" s="98" t="str">
        <f t="shared" si="12"/>
        <v>--</v>
      </c>
      <c r="K126" s="144" t="str">
        <f t="shared" si="13"/>
        <v>--</v>
      </c>
      <c r="L126" s="128"/>
      <c r="M126" s="15" t="str">
        <f t="shared" si="14"/>
        <v>--</v>
      </c>
      <c r="O126" s="16"/>
      <c r="P126" s="16"/>
      <c r="Q126" s="16"/>
      <c r="T126">
        <f t="shared" si="20"/>
        <v>0</v>
      </c>
      <c r="U126" s="4">
        <v>112</v>
      </c>
      <c r="AF126">
        <f t="shared" si="21"/>
        <v>0</v>
      </c>
      <c r="AG126">
        <f t="shared" si="22"/>
        <v>0</v>
      </c>
      <c r="AH126" s="96">
        <f t="shared" si="15"/>
        <v>0</v>
      </c>
      <c r="AI126">
        <v>0</v>
      </c>
      <c r="AJ126" s="96">
        <f t="shared" si="16"/>
        <v>0</v>
      </c>
    </row>
    <row r="127" spans="2:36" ht="15" customHeight="1" x14ac:dyDescent="0.25">
      <c r="B127" s="1">
        <v>113</v>
      </c>
      <c r="C127" s="3">
        <f t="shared" si="17"/>
        <v>46986</v>
      </c>
      <c r="D127" s="172"/>
      <c r="E127" s="172"/>
      <c r="F127" s="172"/>
      <c r="G127" s="173"/>
      <c r="H127" s="5">
        <f t="shared" si="18"/>
        <v>0</v>
      </c>
      <c r="I127" s="5">
        <f t="shared" si="19"/>
        <v>0</v>
      </c>
      <c r="J127" s="98" t="str">
        <f t="shared" si="12"/>
        <v>--</v>
      </c>
      <c r="K127" s="144" t="str">
        <f t="shared" si="13"/>
        <v>--</v>
      </c>
      <c r="L127" s="128"/>
      <c r="M127" s="15" t="str">
        <f t="shared" si="14"/>
        <v>--</v>
      </c>
      <c r="O127" s="16"/>
      <c r="P127" s="16"/>
      <c r="Q127" s="16"/>
      <c r="T127">
        <f t="shared" si="20"/>
        <v>0</v>
      </c>
      <c r="U127" s="4">
        <v>113</v>
      </c>
      <c r="AF127">
        <f t="shared" si="21"/>
        <v>0</v>
      </c>
      <c r="AG127">
        <f t="shared" si="22"/>
        <v>0</v>
      </c>
      <c r="AH127" s="96">
        <f t="shared" si="15"/>
        <v>0</v>
      </c>
      <c r="AI127">
        <v>0</v>
      </c>
      <c r="AJ127" s="96">
        <f t="shared" si="16"/>
        <v>0</v>
      </c>
    </row>
    <row r="128" spans="2:36" ht="15" customHeight="1" x14ac:dyDescent="0.25">
      <c r="B128" s="1">
        <v>114</v>
      </c>
      <c r="C128" s="3">
        <f t="shared" si="17"/>
        <v>46987</v>
      </c>
      <c r="D128" s="172"/>
      <c r="E128" s="172"/>
      <c r="F128" s="172"/>
      <c r="G128" s="173"/>
      <c r="H128" s="5">
        <f t="shared" si="18"/>
        <v>0</v>
      </c>
      <c r="I128" s="5">
        <f t="shared" si="19"/>
        <v>0</v>
      </c>
      <c r="J128" s="98" t="str">
        <f t="shared" si="12"/>
        <v>--</v>
      </c>
      <c r="K128" s="144" t="str">
        <f t="shared" si="13"/>
        <v>--</v>
      </c>
      <c r="L128" s="128"/>
      <c r="M128" s="15" t="str">
        <f t="shared" si="14"/>
        <v>--</v>
      </c>
      <c r="O128" s="16"/>
      <c r="P128" s="16"/>
      <c r="Q128" s="16"/>
      <c r="T128">
        <f t="shared" si="20"/>
        <v>0</v>
      </c>
      <c r="U128" s="4">
        <v>114</v>
      </c>
      <c r="AF128">
        <f t="shared" si="21"/>
        <v>0</v>
      </c>
      <c r="AG128">
        <f t="shared" si="22"/>
        <v>0</v>
      </c>
      <c r="AH128" s="96">
        <f t="shared" si="15"/>
        <v>0</v>
      </c>
      <c r="AI128">
        <v>0</v>
      </c>
      <c r="AJ128" s="96">
        <f t="shared" si="16"/>
        <v>0</v>
      </c>
    </row>
    <row r="129" spans="2:36" ht="15" customHeight="1" x14ac:dyDescent="0.25">
      <c r="B129" s="1">
        <v>115</v>
      </c>
      <c r="C129" s="3">
        <f t="shared" si="17"/>
        <v>46988</v>
      </c>
      <c r="D129" s="172"/>
      <c r="E129" s="172"/>
      <c r="F129" s="172"/>
      <c r="G129" s="173"/>
      <c r="H129" s="5">
        <f t="shared" si="18"/>
        <v>0</v>
      </c>
      <c r="I129" s="5">
        <f t="shared" si="19"/>
        <v>0</v>
      </c>
      <c r="J129" s="98" t="str">
        <f t="shared" si="12"/>
        <v>--</v>
      </c>
      <c r="K129" s="144" t="str">
        <f t="shared" si="13"/>
        <v>--</v>
      </c>
      <c r="L129" s="128"/>
      <c r="M129" s="15" t="str">
        <f t="shared" si="14"/>
        <v>--</v>
      </c>
      <c r="O129" s="16"/>
      <c r="P129" s="16"/>
      <c r="Q129" s="16"/>
      <c r="T129">
        <f t="shared" si="20"/>
        <v>0</v>
      </c>
      <c r="U129" s="4">
        <v>115</v>
      </c>
      <c r="AF129">
        <f t="shared" si="21"/>
        <v>0</v>
      </c>
      <c r="AG129">
        <f t="shared" si="22"/>
        <v>0</v>
      </c>
      <c r="AH129" s="96">
        <f t="shared" si="15"/>
        <v>0</v>
      </c>
      <c r="AI129">
        <v>0</v>
      </c>
      <c r="AJ129" s="96">
        <f t="shared" si="16"/>
        <v>0</v>
      </c>
    </row>
    <row r="130" spans="2:36" ht="15" customHeight="1" x14ac:dyDescent="0.25">
      <c r="B130" s="1">
        <v>116</v>
      </c>
      <c r="C130" s="3">
        <f t="shared" si="17"/>
        <v>46989</v>
      </c>
      <c r="D130" s="172"/>
      <c r="E130" s="172"/>
      <c r="F130" s="172"/>
      <c r="G130" s="173"/>
      <c r="H130" s="5">
        <f t="shared" si="18"/>
        <v>0</v>
      </c>
      <c r="I130" s="5">
        <f t="shared" si="19"/>
        <v>0</v>
      </c>
      <c r="J130" s="98" t="str">
        <f t="shared" si="12"/>
        <v>--</v>
      </c>
      <c r="K130" s="144" t="str">
        <f t="shared" si="13"/>
        <v>--</v>
      </c>
      <c r="L130" s="128"/>
      <c r="M130" s="15" t="str">
        <f t="shared" si="14"/>
        <v>--</v>
      </c>
      <c r="O130" s="16"/>
      <c r="P130" s="16"/>
      <c r="Q130" s="16"/>
      <c r="T130">
        <f t="shared" si="20"/>
        <v>0</v>
      </c>
      <c r="U130" s="4">
        <v>116</v>
      </c>
      <c r="AF130">
        <f t="shared" si="21"/>
        <v>0</v>
      </c>
      <c r="AG130">
        <f t="shared" si="22"/>
        <v>0</v>
      </c>
      <c r="AH130" s="96">
        <f t="shared" si="15"/>
        <v>0</v>
      </c>
      <c r="AI130">
        <v>0</v>
      </c>
      <c r="AJ130" s="96">
        <f t="shared" si="16"/>
        <v>0</v>
      </c>
    </row>
    <row r="131" spans="2:36" ht="15" customHeight="1" x14ac:dyDescent="0.25">
      <c r="B131" s="1">
        <v>117</v>
      </c>
      <c r="C131" s="3">
        <f t="shared" si="17"/>
        <v>46990</v>
      </c>
      <c r="D131" s="172"/>
      <c r="E131" s="172"/>
      <c r="F131" s="172"/>
      <c r="G131" s="173"/>
      <c r="H131" s="5">
        <f t="shared" si="18"/>
        <v>0</v>
      </c>
      <c r="I131" s="5">
        <f t="shared" si="19"/>
        <v>0</v>
      </c>
      <c r="J131" s="98" t="str">
        <f t="shared" si="12"/>
        <v>--</v>
      </c>
      <c r="K131" s="144" t="str">
        <f t="shared" si="13"/>
        <v>--</v>
      </c>
      <c r="L131" s="128"/>
      <c r="M131" s="15" t="str">
        <f t="shared" si="14"/>
        <v>--</v>
      </c>
      <c r="O131" s="24"/>
      <c r="P131" s="16"/>
      <c r="Q131" s="16"/>
      <c r="T131">
        <f t="shared" si="20"/>
        <v>0</v>
      </c>
      <c r="U131" s="4">
        <v>117</v>
      </c>
      <c r="AF131">
        <f t="shared" si="21"/>
        <v>0</v>
      </c>
      <c r="AG131">
        <f t="shared" si="22"/>
        <v>0</v>
      </c>
      <c r="AH131" s="96">
        <f t="shared" si="15"/>
        <v>0</v>
      </c>
      <c r="AI131">
        <v>0</v>
      </c>
      <c r="AJ131" s="96">
        <f t="shared" si="16"/>
        <v>0</v>
      </c>
    </row>
    <row r="132" spans="2:36" ht="15" customHeight="1" x14ac:dyDescent="0.25">
      <c r="B132" s="1">
        <v>118</v>
      </c>
      <c r="C132" s="3">
        <f t="shared" si="17"/>
        <v>46991</v>
      </c>
      <c r="D132" s="172"/>
      <c r="E132" s="172"/>
      <c r="F132" s="172"/>
      <c r="G132" s="173"/>
      <c r="H132" s="5">
        <f t="shared" si="18"/>
        <v>0</v>
      </c>
      <c r="I132" s="5">
        <f t="shared" si="19"/>
        <v>0</v>
      </c>
      <c r="J132" s="98" t="str">
        <f t="shared" si="12"/>
        <v>--</v>
      </c>
      <c r="K132" s="144" t="str">
        <f t="shared" si="13"/>
        <v>--</v>
      </c>
      <c r="L132" s="128"/>
      <c r="M132" s="15" t="str">
        <f t="shared" si="14"/>
        <v>--</v>
      </c>
      <c r="O132" s="24"/>
      <c r="P132" s="16"/>
      <c r="Q132" s="16"/>
      <c r="T132">
        <f t="shared" si="20"/>
        <v>0</v>
      </c>
      <c r="U132" s="4">
        <v>118</v>
      </c>
      <c r="AF132">
        <f t="shared" si="21"/>
        <v>0</v>
      </c>
      <c r="AG132">
        <f t="shared" si="22"/>
        <v>0</v>
      </c>
      <c r="AH132" s="96">
        <f t="shared" si="15"/>
        <v>0</v>
      </c>
      <c r="AI132">
        <v>0</v>
      </c>
      <c r="AJ132" s="96">
        <f t="shared" si="16"/>
        <v>0</v>
      </c>
    </row>
    <row r="133" spans="2:36" ht="15" customHeight="1" x14ac:dyDescent="0.25">
      <c r="B133" s="1">
        <v>119</v>
      </c>
      <c r="C133" s="3">
        <f t="shared" si="17"/>
        <v>46992</v>
      </c>
      <c r="D133" s="172"/>
      <c r="E133" s="172"/>
      <c r="F133" s="172"/>
      <c r="G133" s="173"/>
      <c r="H133" s="5">
        <f t="shared" si="18"/>
        <v>0</v>
      </c>
      <c r="I133" s="5">
        <f t="shared" si="19"/>
        <v>0</v>
      </c>
      <c r="J133" s="98" t="str">
        <f t="shared" si="12"/>
        <v>--</v>
      </c>
      <c r="K133" s="144" t="str">
        <f t="shared" si="13"/>
        <v>--</v>
      </c>
      <c r="L133" s="128"/>
      <c r="M133" s="15" t="str">
        <f t="shared" si="14"/>
        <v>--</v>
      </c>
      <c r="O133" s="24"/>
      <c r="P133" s="16"/>
      <c r="Q133" s="16"/>
      <c r="T133">
        <f t="shared" si="20"/>
        <v>0</v>
      </c>
      <c r="U133" s="4">
        <v>119</v>
      </c>
      <c r="AF133">
        <f t="shared" si="21"/>
        <v>0</v>
      </c>
      <c r="AG133">
        <f t="shared" si="22"/>
        <v>0</v>
      </c>
      <c r="AH133" s="96">
        <f t="shared" si="15"/>
        <v>0</v>
      </c>
      <c r="AI133">
        <v>0</v>
      </c>
      <c r="AJ133" s="96">
        <f t="shared" si="16"/>
        <v>0</v>
      </c>
    </row>
    <row r="134" spans="2:36" ht="15" customHeight="1" x14ac:dyDescent="0.25">
      <c r="B134" s="1">
        <v>120</v>
      </c>
      <c r="C134" s="3">
        <f t="shared" si="17"/>
        <v>46993</v>
      </c>
      <c r="D134" s="172"/>
      <c r="E134" s="172"/>
      <c r="F134" s="172"/>
      <c r="G134" s="173"/>
      <c r="H134" s="5">
        <f t="shared" si="18"/>
        <v>0</v>
      </c>
      <c r="I134" s="5">
        <f t="shared" si="19"/>
        <v>0</v>
      </c>
      <c r="J134" s="98" t="str">
        <f t="shared" si="12"/>
        <v>--</v>
      </c>
      <c r="K134" s="144" t="str">
        <f t="shared" si="13"/>
        <v>--</v>
      </c>
      <c r="L134" s="128"/>
      <c r="M134" s="15" t="str">
        <f t="shared" si="14"/>
        <v>--</v>
      </c>
      <c r="O134" s="24"/>
      <c r="P134" s="16"/>
      <c r="Q134" s="16"/>
      <c r="T134">
        <f t="shared" si="20"/>
        <v>0</v>
      </c>
      <c r="U134" s="4">
        <v>120</v>
      </c>
      <c r="AF134">
        <f t="shared" si="21"/>
        <v>0</v>
      </c>
      <c r="AG134">
        <f t="shared" si="22"/>
        <v>0</v>
      </c>
      <c r="AH134" s="96">
        <f t="shared" si="15"/>
        <v>0</v>
      </c>
      <c r="AI134">
        <v>0</v>
      </c>
      <c r="AJ134" s="96">
        <f t="shared" si="16"/>
        <v>0</v>
      </c>
    </row>
    <row r="135" spans="2:36" ht="15" customHeight="1" x14ac:dyDescent="0.25">
      <c r="B135" s="1">
        <v>121</v>
      </c>
      <c r="C135" s="3">
        <f t="shared" si="17"/>
        <v>46994</v>
      </c>
      <c r="D135" s="172"/>
      <c r="E135" s="172"/>
      <c r="F135" s="172"/>
      <c r="G135" s="173"/>
      <c r="H135" s="5">
        <f t="shared" si="18"/>
        <v>0</v>
      </c>
      <c r="I135" s="5">
        <f t="shared" si="19"/>
        <v>0</v>
      </c>
      <c r="J135" s="98" t="str">
        <f t="shared" si="12"/>
        <v>--</v>
      </c>
      <c r="K135" s="144" t="str">
        <f t="shared" si="13"/>
        <v>--</v>
      </c>
      <c r="L135" s="128"/>
      <c r="M135" s="15" t="str">
        <f t="shared" si="14"/>
        <v>--</v>
      </c>
      <c r="O135" s="24"/>
      <c r="P135" s="16"/>
      <c r="Q135" s="16"/>
      <c r="T135">
        <f t="shared" si="20"/>
        <v>0</v>
      </c>
      <c r="U135" s="4">
        <v>121</v>
      </c>
      <c r="AF135">
        <f t="shared" si="21"/>
        <v>0</v>
      </c>
      <c r="AG135">
        <f t="shared" si="22"/>
        <v>0</v>
      </c>
      <c r="AH135" s="96">
        <f t="shared" si="15"/>
        <v>0</v>
      </c>
      <c r="AI135">
        <v>0</v>
      </c>
      <c r="AJ135" s="96">
        <f t="shared" si="16"/>
        <v>0</v>
      </c>
    </row>
    <row r="136" spans="2:36" ht="15" customHeight="1" x14ac:dyDescent="0.25">
      <c r="B136" s="1">
        <v>122</v>
      </c>
      <c r="C136" s="3">
        <f t="shared" si="17"/>
        <v>46995</v>
      </c>
      <c r="D136" s="172"/>
      <c r="E136" s="172"/>
      <c r="F136" s="172"/>
      <c r="G136" s="173"/>
      <c r="H136" s="5">
        <f t="shared" si="18"/>
        <v>0</v>
      </c>
      <c r="I136" s="5">
        <f t="shared" si="19"/>
        <v>0</v>
      </c>
      <c r="J136" s="98" t="str">
        <f t="shared" si="12"/>
        <v>--</v>
      </c>
      <c r="K136" s="144" t="str">
        <f t="shared" si="13"/>
        <v>--</v>
      </c>
      <c r="L136" s="128"/>
      <c r="M136" s="15" t="str">
        <f t="shared" si="14"/>
        <v>--</v>
      </c>
      <c r="O136" s="24"/>
      <c r="P136" s="16"/>
      <c r="Q136" s="16"/>
      <c r="T136">
        <f t="shared" si="20"/>
        <v>0</v>
      </c>
      <c r="U136" s="4">
        <v>122</v>
      </c>
      <c r="AF136">
        <f t="shared" si="21"/>
        <v>0</v>
      </c>
      <c r="AG136">
        <f t="shared" si="22"/>
        <v>0</v>
      </c>
      <c r="AH136" s="96">
        <f t="shared" si="15"/>
        <v>0</v>
      </c>
      <c r="AI136">
        <v>0</v>
      </c>
      <c r="AJ136" s="96">
        <f t="shared" si="16"/>
        <v>0</v>
      </c>
    </row>
    <row r="137" spans="2:36" ht="15" customHeight="1" x14ac:dyDescent="0.25">
      <c r="B137" s="1">
        <v>123</v>
      </c>
      <c r="C137" s="3">
        <f t="shared" si="17"/>
        <v>46996</v>
      </c>
      <c r="D137" s="172"/>
      <c r="E137" s="172"/>
      <c r="F137" s="172"/>
      <c r="G137" s="173"/>
      <c r="H137" s="5">
        <f t="shared" si="18"/>
        <v>0</v>
      </c>
      <c r="I137" s="5">
        <f t="shared" si="19"/>
        <v>0</v>
      </c>
      <c r="J137" s="98" t="str">
        <f t="shared" si="12"/>
        <v>--</v>
      </c>
      <c r="K137" s="144" t="str">
        <f t="shared" si="13"/>
        <v>--</v>
      </c>
      <c r="L137" s="128"/>
      <c r="M137" s="15" t="str">
        <f t="shared" si="14"/>
        <v>--</v>
      </c>
      <c r="O137" s="24"/>
      <c r="P137" s="16"/>
      <c r="Q137" s="16"/>
      <c r="T137">
        <f t="shared" si="20"/>
        <v>0</v>
      </c>
      <c r="U137" s="4">
        <v>123</v>
      </c>
      <c r="AF137">
        <f t="shared" si="21"/>
        <v>0</v>
      </c>
      <c r="AG137">
        <f t="shared" si="22"/>
        <v>0</v>
      </c>
      <c r="AH137" s="96">
        <f t="shared" si="15"/>
        <v>0</v>
      </c>
      <c r="AI137">
        <v>0</v>
      </c>
      <c r="AJ137" s="96">
        <f t="shared" si="16"/>
        <v>0</v>
      </c>
    </row>
    <row r="138" spans="2:36" ht="15" customHeight="1" x14ac:dyDescent="0.25">
      <c r="B138" s="1">
        <v>124</v>
      </c>
      <c r="C138" s="3">
        <f t="shared" si="17"/>
        <v>46997</v>
      </c>
      <c r="D138" s="172"/>
      <c r="E138" s="172"/>
      <c r="F138" s="172"/>
      <c r="G138" s="173"/>
      <c r="H138" s="5">
        <f t="shared" si="18"/>
        <v>0</v>
      </c>
      <c r="I138" s="5">
        <f t="shared" si="19"/>
        <v>0</v>
      </c>
      <c r="J138" s="98" t="str">
        <f t="shared" si="12"/>
        <v>--</v>
      </c>
      <c r="K138" s="144" t="str">
        <f t="shared" si="13"/>
        <v>--</v>
      </c>
      <c r="L138" s="128"/>
      <c r="M138" s="15" t="str">
        <f t="shared" si="14"/>
        <v>--</v>
      </c>
      <c r="O138" s="24"/>
      <c r="P138" s="16"/>
      <c r="Q138" s="16"/>
      <c r="T138">
        <f t="shared" si="20"/>
        <v>0</v>
      </c>
      <c r="U138" s="4">
        <v>124</v>
      </c>
      <c r="AF138">
        <f t="shared" si="21"/>
        <v>0</v>
      </c>
      <c r="AG138">
        <f t="shared" si="22"/>
        <v>0</v>
      </c>
      <c r="AH138" s="96">
        <f t="shared" si="15"/>
        <v>0</v>
      </c>
      <c r="AI138">
        <v>0</v>
      </c>
      <c r="AJ138" s="96">
        <f t="shared" si="16"/>
        <v>0</v>
      </c>
    </row>
    <row r="139" spans="2:36" ht="15" customHeight="1" x14ac:dyDescent="0.25">
      <c r="B139" s="1">
        <v>125</v>
      </c>
      <c r="C139" s="3">
        <f t="shared" si="17"/>
        <v>46998</v>
      </c>
      <c r="D139" s="172"/>
      <c r="E139" s="172"/>
      <c r="F139" s="172"/>
      <c r="G139" s="173"/>
      <c r="H139" s="5">
        <f t="shared" si="18"/>
        <v>0</v>
      </c>
      <c r="I139" s="5">
        <f t="shared" si="19"/>
        <v>0</v>
      </c>
      <c r="J139" s="98" t="str">
        <f t="shared" si="12"/>
        <v>--</v>
      </c>
      <c r="K139" s="144" t="str">
        <f t="shared" si="13"/>
        <v>--</v>
      </c>
      <c r="L139" s="128"/>
      <c r="M139" s="15" t="str">
        <f t="shared" si="14"/>
        <v>--</v>
      </c>
      <c r="O139" s="24"/>
      <c r="P139" s="16"/>
      <c r="Q139" s="16"/>
      <c r="T139">
        <f t="shared" si="20"/>
        <v>0</v>
      </c>
      <c r="U139" s="4">
        <v>125</v>
      </c>
      <c r="AF139">
        <f t="shared" si="21"/>
        <v>0</v>
      </c>
      <c r="AG139">
        <f t="shared" si="22"/>
        <v>0</v>
      </c>
      <c r="AH139" s="96">
        <f t="shared" si="15"/>
        <v>0</v>
      </c>
      <c r="AI139">
        <v>0</v>
      </c>
      <c r="AJ139" s="96">
        <f t="shared" si="16"/>
        <v>0</v>
      </c>
    </row>
    <row r="140" spans="2:36" ht="15" customHeight="1" x14ac:dyDescent="0.25">
      <c r="B140" s="1">
        <v>126</v>
      </c>
      <c r="C140" s="3">
        <f t="shared" si="17"/>
        <v>46999</v>
      </c>
      <c r="D140" s="172"/>
      <c r="E140" s="172"/>
      <c r="F140" s="172"/>
      <c r="G140" s="173"/>
      <c r="H140" s="5">
        <f t="shared" si="18"/>
        <v>0</v>
      </c>
      <c r="I140" s="5">
        <f t="shared" si="19"/>
        <v>0</v>
      </c>
      <c r="J140" s="98" t="str">
        <f t="shared" si="12"/>
        <v>--</v>
      </c>
      <c r="K140" s="144" t="str">
        <f t="shared" si="13"/>
        <v>--</v>
      </c>
      <c r="L140" s="128"/>
      <c r="M140" s="15" t="str">
        <f t="shared" si="14"/>
        <v>--</v>
      </c>
      <c r="O140" s="24"/>
      <c r="P140" s="16"/>
      <c r="Q140" s="16"/>
      <c r="T140">
        <f t="shared" si="20"/>
        <v>0</v>
      </c>
      <c r="U140" s="4">
        <v>126</v>
      </c>
      <c r="AF140">
        <f t="shared" si="21"/>
        <v>0</v>
      </c>
      <c r="AG140">
        <f t="shared" si="22"/>
        <v>0</v>
      </c>
      <c r="AH140" s="96">
        <f t="shared" si="15"/>
        <v>0</v>
      </c>
      <c r="AI140">
        <v>0</v>
      </c>
      <c r="AJ140" s="96">
        <f t="shared" si="16"/>
        <v>0</v>
      </c>
    </row>
    <row r="141" spans="2:36" ht="15" customHeight="1" x14ac:dyDescent="0.25">
      <c r="B141" s="1">
        <v>127</v>
      </c>
      <c r="C141" s="3">
        <f t="shared" si="17"/>
        <v>47000</v>
      </c>
      <c r="D141" s="172"/>
      <c r="E141" s="172"/>
      <c r="F141" s="172"/>
      <c r="G141" s="173"/>
      <c r="H141" s="5">
        <f t="shared" si="18"/>
        <v>0</v>
      </c>
      <c r="I141" s="5">
        <f t="shared" si="19"/>
        <v>0</v>
      </c>
      <c r="J141" s="98" t="str">
        <f t="shared" si="12"/>
        <v>--</v>
      </c>
      <c r="K141" s="144" t="str">
        <f t="shared" si="13"/>
        <v>--</v>
      </c>
      <c r="L141" s="128"/>
      <c r="M141" s="15" t="str">
        <f t="shared" si="14"/>
        <v>--</v>
      </c>
      <c r="O141" s="24"/>
      <c r="P141" s="16"/>
      <c r="Q141" s="16"/>
      <c r="T141">
        <f t="shared" si="20"/>
        <v>0</v>
      </c>
      <c r="U141" s="4">
        <v>127</v>
      </c>
      <c r="AF141">
        <f t="shared" si="21"/>
        <v>0</v>
      </c>
      <c r="AG141">
        <f t="shared" si="22"/>
        <v>0</v>
      </c>
      <c r="AH141" s="96">
        <f t="shared" si="15"/>
        <v>0</v>
      </c>
      <c r="AI141">
        <v>0</v>
      </c>
      <c r="AJ141" s="96">
        <f t="shared" si="16"/>
        <v>0</v>
      </c>
    </row>
    <row r="142" spans="2:36" ht="15" customHeight="1" x14ac:dyDescent="0.25">
      <c r="B142" s="1">
        <v>128</v>
      </c>
      <c r="C142" s="3">
        <f t="shared" si="17"/>
        <v>47001</v>
      </c>
      <c r="D142" s="172"/>
      <c r="E142" s="172"/>
      <c r="F142" s="172"/>
      <c r="G142" s="173"/>
      <c r="H142" s="5">
        <f t="shared" si="18"/>
        <v>0</v>
      </c>
      <c r="I142" s="5">
        <f t="shared" si="19"/>
        <v>0</v>
      </c>
      <c r="J142" s="98" t="str">
        <f t="shared" si="12"/>
        <v>--</v>
      </c>
      <c r="K142" s="144" t="str">
        <f t="shared" si="13"/>
        <v>--</v>
      </c>
      <c r="L142" s="128"/>
      <c r="M142" s="15" t="str">
        <f t="shared" si="14"/>
        <v>--</v>
      </c>
      <c r="O142" s="24"/>
      <c r="P142" s="16"/>
      <c r="Q142" s="16"/>
      <c r="T142">
        <f t="shared" si="20"/>
        <v>0</v>
      </c>
      <c r="U142" s="4">
        <v>128</v>
      </c>
      <c r="AF142">
        <f t="shared" si="21"/>
        <v>0</v>
      </c>
      <c r="AG142">
        <f t="shared" si="22"/>
        <v>0</v>
      </c>
      <c r="AH142" s="96">
        <f t="shared" si="15"/>
        <v>0</v>
      </c>
      <c r="AI142">
        <v>0</v>
      </c>
      <c r="AJ142" s="96">
        <f t="shared" si="16"/>
        <v>0</v>
      </c>
    </row>
    <row r="143" spans="2:36" ht="15" customHeight="1" x14ac:dyDescent="0.25">
      <c r="B143" s="1">
        <v>129</v>
      </c>
      <c r="C143" s="3">
        <f t="shared" si="17"/>
        <v>47002</v>
      </c>
      <c r="D143" s="172"/>
      <c r="E143" s="172"/>
      <c r="F143" s="172"/>
      <c r="G143" s="173"/>
      <c r="H143" s="5">
        <f t="shared" si="18"/>
        <v>0</v>
      </c>
      <c r="I143" s="5">
        <f t="shared" si="19"/>
        <v>0</v>
      </c>
      <c r="J143" s="98" t="str">
        <f t="shared" si="12"/>
        <v>--</v>
      </c>
      <c r="K143" s="144" t="str">
        <f t="shared" si="13"/>
        <v>--</v>
      </c>
      <c r="L143" s="128"/>
      <c r="M143" s="15" t="str">
        <f t="shared" si="14"/>
        <v>--</v>
      </c>
      <c r="O143" s="24"/>
      <c r="P143" s="16"/>
      <c r="Q143" s="16"/>
      <c r="T143">
        <f t="shared" si="20"/>
        <v>0</v>
      </c>
      <c r="U143" s="4">
        <v>129</v>
      </c>
      <c r="AF143">
        <f t="shared" si="21"/>
        <v>0</v>
      </c>
      <c r="AG143">
        <f t="shared" si="22"/>
        <v>0</v>
      </c>
      <c r="AH143" s="96">
        <f t="shared" si="15"/>
        <v>0</v>
      </c>
      <c r="AI143">
        <v>0</v>
      </c>
      <c r="AJ143" s="96">
        <f t="shared" si="16"/>
        <v>0</v>
      </c>
    </row>
    <row r="144" spans="2:36" ht="15" customHeight="1" x14ac:dyDescent="0.25">
      <c r="B144" s="1">
        <v>130</v>
      </c>
      <c r="C144" s="3">
        <f t="shared" si="17"/>
        <v>47003</v>
      </c>
      <c r="D144" s="172"/>
      <c r="E144" s="172"/>
      <c r="F144" s="172"/>
      <c r="G144" s="173"/>
      <c r="H144" s="5">
        <f t="shared" si="18"/>
        <v>0</v>
      </c>
      <c r="I144" s="5">
        <f t="shared" si="19"/>
        <v>0</v>
      </c>
      <c r="J144" s="98" t="str">
        <f t="shared" ref="J144:J178" si="23">IF(L144&lt;&gt;"",(L144-$K$12)/100*$D$7,IF(D144=0,"--",IF(J143+I144&gt;$F$12,$F$12,IF(J143+I144&lt;-$AE$15,-$AE$15,J143+I144))))</f>
        <v>--</v>
      </c>
      <c r="K144" s="144" t="str">
        <f t="shared" ref="K144:K148" si="24">IF(J144="--","--",IF($K$12+(J144/$D$7*100)&lt;$F$10*100,$F$10*100,$K$12+(J144/$D$7*100)))</f>
        <v>--</v>
      </c>
      <c r="L144" s="128"/>
      <c r="M144" s="15" t="str">
        <f t="shared" ref="M144:M148" si="25">IF(J144="--","--",IF(J143+I144&gt;$F$12,J143+I144-$F$12,0))</f>
        <v>--</v>
      </c>
      <c r="O144" s="24"/>
      <c r="P144" s="16"/>
      <c r="Q144" s="16"/>
      <c r="T144">
        <f t="shared" si="20"/>
        <v>0</v>
      </c>
      <c r="U144" s="4">
        <v>130</v>
      </c>
      <c r="AF144">
        <f t="shared" si="21"/>
        <v>0</v>
      </c>
      <c r="AG144">
        <f t="shared" si="22"/>
        <v>0</v>
      </c>
      <c r="AH144" s="96">
        <f t="shared" ref="AH144:AH178" si="26">$F$12</f>
        <v>0</v>
      </c>
      <c r="AI144">
        <v>0</v>
      </c>
      <c r="AJ144" s="96">
        <f t="shared" ref="AJ144:AJ178" si="27">$F$12-$D$10</f>
        <v>0</v>
      </c>
    </row>
    <row r="145" spans="2:36" ht="15" customHeight="1" x14ac:dyDescent="0.25">
      <c r="B145" s="1">
        <v>131</v>
      </c>
      <c r="C145" s="3">
        <f t="shared" ref="C145:C178" si="28">C144+1</f>
        <v>47004</v>
      </c>
      <c r="D145" s="172"/>
      <c r="E145" s="172"/>
      <c r="F145" s="172"/>
      <c r="G145" s="173"/>
      <c r="H145" s="5">
        <f t="shared" ref="H145:H178" si="29">IF(T145&gt;D145,D145,T145)</f>
        <v>0</v>
      </c>
      <c r="I145" s="5">
        <f t="shared" ref="I145:I178" si="30">E145+F145-H145</f>
        <v>0</v>
      </c>
      <c r="J145" s="98" t="str">
        <f t="shared" si="23"/>
        <v>--</v>
      </c>
      <c r="K145" s="144" t="str">
        <f t="shared" si="24"/>
        <v>--</v>
      </c>
      <c r="L145" s="128"/>
      <c r="M145" s="15" t="str">
        <f t="shared" si="25"/>
        <v>--</v>
      </c>
      <c r="O145" s="24"/>
      <c r="P145" s="16"/>
      <c r="Q145" s="16"/>
      <c r="T145">
        <f t="shared" ref="T145:T178" si="31">IF(OR(G145=0,G145=""),0.2*D145,IF($G145&gt;=80,$D145,$D145*($G145/80+0.0833)))</f>
        <v>0</v>
      </c>
      <c r="U145" s="4">
        <v>131</v>
      </c>
      <c r="AF145">
        <f t="shared" ref="AF145:AF178" si="32">IF(AND(M145&gt;0,F145&gt;0),M145,0)</f>
        <v>0</v>
      </c>
      <c r="AG145">
        <f t="shared" si="22"/>
        <v>0</v>
      </c>
      <c r="AH145" s="96">
        <f t="shared" si="26"/>
        <v>0</v>
      </c>
      <c r="AI145">
        <v>0</v>
      </c>
      <c r="AJ145" s="96">
        <f t="shared" si="27"/>
        <v>0</v>
      </c>
    </row>
    <row r="146" spans="2:36" ht="15" customHeight="1" x14ac:dyDescent="0.25">
      <c r="B146" s="1">
        <v>132</v>
      </c>
      <c r="C146" s="3">
        <f t="shared" si="28"/>
        <v>47005</v>
      </c>
      <c r="D146" s="172"/>
      <c r="E146" s="172"/>
      <c r="F146" s="172"/>
      <c r="G146" s="173"/>
      <c r="H146" s="5">
        <f t="shared" si="29"/>
        <v>0</v>
      </c>
      <c r="I146" s="5">
        <f t="shared" si="30"/>
        <v>0</v>
      </c>
      <c r="J146" s="98" t="str">
        <f t="shared" si="23"/>
        <v>--</v>
      </c>
      <c r="K146" s="144" t="str">
        <f t="shared" si="24"/>
        <v>--</v>
      </c>
      <c r="L146" s="128"/>
      <c r="M146" s="15" t="str">
        <f t="shared" si="25"/>
        <v>--</v>
      </c>
      <c r="O146" s="24"/>
      <c r="P146" s="16"/>
      <c r="Q146" s="16"/>
      <c r="T146">
        <f t="shared" si="31"/>
        <v>0</v>
      </c>
      <c r="U146" s="4">
        <v>132</v>
      </c>
      <c r="AF146">
        <f t="shared" si="32"/>
        <v>0</v>
      </c>
      <c r="AG146">
        <f t="shared" ref="AG146:AG178" si="33">AG145+AF146</f>
        <v>0</v>
      </c>
      <c r="AH146" s="96">
        <f t="shared" si="26"/>
        <v>0</v>
      </c>
      <c r="AI146">
        <v>0</v>
      </c>
      <c r="AJ146" s="96">
        <f t="shared" si="27"/>
        <v>0</v>
      </c>
    </row>
    <row r="147" spans="2:36" ht="15" customHeight="1" x14ac:dyDescent="0.25">
      <c r="B147" s="1">
        <v>133</v>
      </c>
      <c r="C147" s="3">
        <f t="shared" si="28"/>
        <v>47006</v>
      </c>
      <c r="D147" s="172"/>
      <c r="E147" s="172"/>
      <c r="F147" s="172"/>
      <c r="G147" s="173"/>
      <c r="H147" s="5">
        <f t="shared" si="29"/>
        <v>0</v>
      </c>
      <c r="I147" s="5">
        <f t="shared" si="30"/>
        <v>0</v>
      </c>
      <c r="J147" s="98" t="str">
        <f t="shared" si="23"/>
        <v>--</v>
      </c>
      <c r="K147" s="144" t="str">
        <f t="shared" si="24"/>
        <v>--</v>
      </c>
      <c r="L147" s="128"/>
      <c r="M147" s="15" t="str">
        <f t="shared" si="25"/>
        <v>--</v>
      </c>
      <c r="O147" s="24"/>
      <c r="P147" s="16"/>
      <c r="Q147" s="16"/>
      <c r="T147">
        <f t="shared" si="31"/>
        <v>0</v>
      </c>
      <c r="U147" s="4">
        <v>133</v>
      </c>
      <c r="AF147">
        <f t="shared" si="32"/>
        <v>0</v>
      </c>
      <c r="AG147">
        <f t="shared" si="33"/>
        <v>0</v>
      </c>
      <c r="AH147" s="96">
        <f t="shared" si="26"/>
        <v>0</v>
      </c>
      <c r="AI147">
        <v>0</v>
      </c>
      <c r="AJ147" s="96">
        <f t="shared" si="27"/>
        <v>0</v>
      </c>
    </row>
    <row r="148" spans="2:36" ht="15" customHeight="1" x14ac:dyDescent="0.25">
      <c r="B148" s="1">
        <v>134</v>
      </c>
      <c r="C148" s="3">
        <f t="shared" si="28"/>
        <v>47007</v>
      </c>
      <c r="D148" s="172"/>
      <c r="E148" s="172"/>
      <c r="F148" s="172"/>
      <c r="G148" s="173"/>
      <c r="H148" s="5">
        <f t="shared" si="29"/>
        <v>0</v>
      </c>
      <c r="I148" s="5">
        <f t="shared" si="30"/>
        <v>0</v>
      </c>
      <c r="J148" s="98" t="str">
        <f t="shared" si="23"/>
        <v>--</v>
      </c>
      <c r="K148" s="144" t="str">
        <f t="shared" si="24"/>
        <v>--</v>
      </c>
      <c r="L148" s="128"/>
      <c r="M148" s="15" t="str">
        <f t="shared" si="25"/>
        <v>--</v>
      </c>
      <c r="O148" s="24"/>
      <c r="P148" s="16"/>
      <c r="Q148" s="16"/>
      <c r="T148">
        <f t="shared" si="31"/>
        <v>0</v>
      </c>
      <c r="U148" s="4">
        <v>134</v>
      </c>
      <c r="AF148">
        <f t="shared" si="32"/>
        <v>0</v>
      </c>
      <c r="AG148">
        <f t="shared" si="33"/>
        <v>0</v>
      </c>
      <c r="AH148" s="96">
        <f t="shared" si="26"/>
        <v>0</v>
      </c>
      <c r="AI148">
        <v>0</v>
      </c>
      <c r="AJ148" s="96">
        <f t="shared" si="27"/>
        <v>0</v>
      </c>
    </row>
    <row r="149" spans="2:36" ht="15" customHeight="1" x14ac:dyDescent="0.25">
      <c r="B149" s="1">
        <v>135</v>
      </c>
      <c r="C149" s="3">
        <f t="shared" si="28"/>
        <v>47008</v>
      </c>
      <c r="D149" s="172"/>
      <c r="E149" s="172"/>
      <c r="F149" s="172"/>
      <c r="G149" s="173"/>
      <c r="H149" s="5">
        <f t="shared" si="29"/>
        <v>0</v>
      </c>
      <c r="I149" s="5">
        <f t="shared" si="30"/>
        <v>0</v>
      </c>
      <c r="J149" s="98" t="str">
        <f t="shared" si="23"/>
        <v>--</v>
      </c>
      <c r="K149" s="144" t="str">
        <f>IF(J149="--","--",IF($K$12+(J149/$D$7*100)&lt;$F$10*100,$F$10*100,$K$12+(J149/$D$7*100)))</f>
        <v>--</v>
      </c>
      <c r="L149" s="128"/>
      <c r="M149" s="15" t="str">
        <f>IF(J149="--","--",IF(J148+I149&gt;$F$12,J148+I149-$F$12,0))</f>
        <v>--</v>
      </c>
      <c r="O149" s="24"/>
      <c r="P149" s="16"/>
      <c r="Q149" s="16"/>
      <c r="T149">
        <f t="shared" si="31"/>
        <v>0</v>
      </c>
      <c r="U149" s="4">
        <v>135</v>
      </c>
      <c r="AF149">
        <f t="shared" si="32"/>
        <v>0</v>
      </c>
      <c r="AG149">
        <f t="shared" si="33"/>
        <v>0</v>
      </c>
      <c r="AH149" s="96">
        <f t="shared" si="26"/>
        <v>0</v>
      </c>
      <c r="AI149">
        <v>0</v>
      </c>
      <c r="AJ149" s="96">
        <f t="shared" si="27"/>
        <v>0</v>
      </c>
    </row>
    <row r="150" spans="2:36" ht="15" customHeight="1" x14ac:dyDescent="0.25">
      <c r="B150" s="1">
        <v>136</v>
      </c>
      <c r="C150" s="3">
        <f t="shared" si="28"/>
        <v>47009</v>
      </c>
      <c r="D150" s="172"/>
      <c r="E150" s="172"/>
      <c r="F150" s="172"/>
      <c r="G150" s="173"/>
      <c r="H150" s="5">
        <f t="shared" si="29"/>
        <v>0</v>
      </c>
      <c r="I150" s="5">
        <f t="shared" si="30"/>
        <v>0</v>
      </c>
      <c r="J150" s="98" t="str">
        <f t="shared" si="23"/>
        <v>--</v>
      </c>
      <c r="K150" s="144" t="str">
        <f t="shared" ref="K150:K178" si="34">IF(J150="--","--",IF($K$12+(J150/$D$7*100)&lt;$F$10*100,$F$10*100,$K$12+(J150/$D$7*100)))</f>
        <v>--</v>
      </c>
      <c r="L150" s="128"/>
      <c r="M150" s="15" t="str">
        <f t="shared" ref="M150:M178" si="35">IF(J150="--","--",IF(J149+I150&gt;$F$12,J149+I150-$F$12,0))</f>
        <v>--</v>
      </c>
      <c r="O150" s="24"/>
      <c r="P150" s="16"/>
      <c r="Q150" s="16"/>
      <c r="T150">
        <f t="shared" si="31"/>
        <v>0</v>
      </c>
      <c r="U150" s="4">
        <v>136</v>
      </c>
      <c r="AF150">
        <f t="shared" si="32"/>
        <v>0</v>
      </c>
      <c r="AG150">
        <f t="shared" si="33"/>
        <v>0</v>
      </c>
      <c r="AH150" s="96">
        <f t="shared" si="26"/>
        <v>0</v>
      </c>
      <c r="AI150">
        <v>0</v>
      </c>
      <c r="AJ150" s="96">
        <f t="shared" si="27"/>
        <v>0</v>
      </c>
    </row>
    <row r="151" spans="2:36" ht="15" customHeight="1" x14ac:dyDescent="0.25">
      <c r="B151" s="1">
        <v>137</v>
      </c>
      <c r="C151" s="3">
        <f t="shared" si="28"/>
        <v>47010</v>
      </c>
      <c r="D151" s="172"/>
      <c r="E151" s="172"/>
      <c r="F151" s="172"/>
      <c r="G151" s="173"/>
      <c r="H151" s="5">
        <f t="shared" si="29"/>
        <v>0</v>
      </c>
      <c r="I151" s="5">
        <f t="shared" si="30"/>
        <v>0</v>
      </c>
      <c r="J151" s="98" t="str">
        <f t="shared" si="23"/>
        <v>--</v>
      </c>
      <c r="K151" s="144" t="str">
        <f t="shared" si="34"/>
        <v>--</v>
      </c>
      <c r="L151" s="128"/>
      <c r="M151" s="15" t="str">
        <f t="shared" si="35"/>
        <v>--</v>
      </c>
      <c r="O151" s="24"/>
      <c r="P151" s="16"/>
      <c r="Q151" s="16"/>
      <c r="T151">
        <f t="shared" si="31"/>
        <v>0</v>
      </c>
      <c r="U151" s="4">
        <v>137</v>
      </c>
      <c r="AF151">
        <f t="shared" si="32"/>
        <v>0</v>
      </c>
      <c r="AG151">
        <f t="shared" si="33"/>
        <v>0</v>
      </c>
      <c r="AH151" s="96">
        <f t="shared" si="26"/>
        <v>0</v>
      </c>
      <c r="AI151">
        <v>0</v>
      </c>
      <c r="AJ151" s="96">
        <f t="shared" si="27"/>
        <v>0</v>
      </c>
    </row>
    <row r="152" spans="2:36" ht="15" customHeight="1" x14ac:dyDescent="0.25">
      <c r="B152" s="1">
        <v>138</v>
      </c>
      <c r="C152" s="3">
        <f t="shared" si="28"/>
        <v>47011</v>
      </c>
      <c r="D152" s="172"/>
      <c r="E152" s="172"/>
      <c r="F152" s="172"/>
      <c r="G152" s="173"/>
      <c r="H152" s="5">
        <f t="shared" si="29"/>
        <v>0</v>
      </c>
      <c r="I152" s="5">
        <f t="shared" si="30"/>
        <v>0</v>
      </c>
      <c r="J152" s="98" t="str">
        <f t="shared" si="23"/>
        <v>--</v>
      </c>
      <c r="K152" s="144" t="str">
        <f t="shared" si="34"/>
        <v>--</v>
      </c>
      <c r="L152" s="128"/>
      <c r="M152" s="15" t="str">
        <f t="shared" si="35"/>
        <v>--</v>
      </c>
      <c r="O152" s="24"/>
      <c r="P152" s="16"/>
      <c r="Q152" s="16"/>
      <c r="T152">
        <f t="shared" si="31"/>
        <v>0</v>
      </c>
      <c r="U152" s="4">
        <v>138</v>
      </c>
      <c r="AF152">
        <f t="shared" si="32"/>
        <v>0</v>
      </c>
      <c r="AG152">
        <f t="shared" si="33"/>
        <v>0</v>
      </c>
      <c r="AH152" s="96">
        <f t="shared" si="26"/>
        <v>0</v>
      </c>
      <c r="AI152">
        <v>0</v>
      </c>
      <c r="AJ152" s="96">
        <f t="shared" si="27"/>
        <v>0</v>
      </c>
    </row>
    <row r="153" spans="2:36" ht="15" customHeight="1" x14ac:dyDescent="0.25">
      <c r="B153" s="1">
        <v>139</v>
      </c>
      <c r="C153" s="3">
        <f t="shared" si="28"/>
        <v>47012</v>
      </c>
      <c r="D153" s="172"/>
      <c r="E153" s="172"/>
      <c r="F153" s="172"/>
      <c r="G153" s="173"/>
      <c r="H153" s="5">
        <f t="shared" si="29"/>
        <v>0</v>
      </c>
      <c r="I153" s="5">
        <f t="shared" si="30"/>
        <v>0</v>
      </c>
      <c r="J153" s="98" t="str">
        <f t="shared" si="23"/>
        <v>--</v>
      </c>
      <c r="K153" s="144" t="str">
        <f t="shared" si="34"/>
        <v>--</v>
      </c>
      <c r="L153" s="128"/>
      <c r="M153" s="15" t="str">
        <f t="shared" si="35"/>
        <v>--</v>
      </c>
      <c r="O153" s="24"/>
      <c r="P153" s="16"/>
      <c r="Q153" s="16"/>
      <c r="T153">
        <f t="shared" si="31"/>
        <v>0</v>
      </c>
      <c r="U153" s="4">
        <v>139</v>
      </c>
      <c r="AF153">
        <f t="shared" si="32"/>
        <v>0</v>
      </c>
      <c r="AG153">
        <f t="shared" si="33"/>
        <v>0</v>
      </c>
      <c r="AH153" s="96">
        <f t="shared" si="26"/>
        <v>0</v>
      </c>
      <c r="AI153">
        <v>0</v>
      </c>
      <c r="AJ153" s="96">
        <f t="shared" si="27"/>
        <v>0</v>
      </c>
    </row>
    <row r="154" spans="2:36" ht="15" customHeight="1" x14ac:dyDescent="0.25">
      <c r="B154" s="1">
        <v>140</v>
      </c>
      <c r="C154" s="3">
        <f t="shared" si="28"/>
        <v>47013</v>
      </c>
      <c r="D154" s="172"/>
      <c r="E154" s="172"/>
      <c r="F154" s="172"/>
      <c r="G154" s="173"/>
      <c r="H154" s="5">
        <f t="shared" si="29"/>
        <v>0</v>
      </c>
      <c r="I154" s="5">
        <f t="shared" si="30"/>
        <v>0</v>
      </c>
      <c r="J154" s="98" t="str">
        <f t="shared" si="23"/>
        <v>--</v>
      </c>
      <c r="K154" s="144" t="str">
        <f t="shared" si="34"/>
        <v>--</v>
      </c>
      <c r="L154" s="128"/>
      <c r="M154" s="15" t="str">
        <f t="shared" si="35"/>
        <v>--</v>
      </c>
      <c r="O154" s="24"/>
      <c r="P154" s="16"/>
      <c r="Q154" s="16"/>
      <c r="T154">
        <f t="shared" si="31"/>
        <v>0</v>
      </c>
      <c r="U154" s="4">
        <v>140</v>
      </c>
      <c r="AF154">
        <f t="shared" si="32"/>
        <v>0</v>
      </c>
      <c r="AG154">
        <f t="shared" si="33"/>
        <v>0</v>
      </c>
      <c r="AH154" s="96">
        <f t="shared" si="26"/>
        <v>0</v>
      </c>
      <c r="AI154">
        <v>0</v>
      </c>
      <c r="AJ154" s="96">
        <f t="shared" si="27"/>
        <v>0</v>
      </c>
    </row>
    <row r="155" spans="2:36" ht="15" customHeight="1" x14ac:dyDescent="0.25">
      <c r="B155" s="1">
        <v>141</v>
      </c>
      <c r="C155" s="3">
        <f t="shared" si="28"/>
        <v>47014</v>
      </c>
      <c r="D155" s="172"/>
      <c r="E155" s="172"/>
      <c r="F155" s="172"/>
      <c r="G155" s="173"/>
      <c r="H155" s="5">
        <f t="shared" si="29"/>
        <v>0</v>
      </c>
      <c r="I155" s="5">
        <f t="shared" si="30"/>
        <v>0</v>
      </c>
      <c r="J155" s="98" t="str">
        <f t="shared" si="23"/>
        <v>--</v>
      </c>
      <c r="K155" s="144" t="str">
        <f t="shared" si="34"/>
        <v>--</v>
      </c>
      <c r="L155" s="128"/>
      <c r="M155" s="15" t="str">
        <f t="shared" si="35"/>
        <v>--</v>
      </c>
      <c r="O155" s="24"/>
      <c r="P155" s="16"/>
      <c r="Q155" s="16"/>
      <c r="T155">
        <f t="shared" si="31"/>
        <v>0</v>
      </c>
      <c r="U155" s="4">
        <v>141</v>
      </c>
      <c r="AF155">
        <f t="shared" si="32"/>
        <v>0</v>
      </c>
      <c r="AG155">
        <f t="shared" si="33"/>
        <v>0</v>
      </c>
      <c r="AH155" s="96">
        <f t="shared" si="26"/>
        <v>0</v>
      </c>
      <c r="AI155">
        <v>0</v>
      </c>
      <c r="AJ155" s="96">
        <f t="shared" si="27"/>
        <v>0</v>
      </c>
    </row>
    <row r="156" spans="2:36" ht="15" customHeight="1" x14ac:dyDescent="0.25">
      <c r="B156" s="1">
        <v>142</v>
      </c>
      <c r="C156" s="3">
        <f t="shared" si="28"/>
        <v>47015</v>
      </c>
      <c r="D156" s="172"/>
      <c r="E156" s="172"/>
      <c r="F156" s="172"/>
      <c r="G156" s="173"/>
      <c r="H156" s="5">
        <f t="shared" si="29"/>
        <v>0</v>
      </c>
      <c r="I156" s="5">
        <f t="shared" si="30"/>
        <v>0</v>
      </c>
      <c r="J156" s="98" t="str">
        <f t="shared" si="23"/>
        <v>--</v>
      </c>
      <c r="K156" s="144" t="str">
        <f t="shared" si="34"/>
        <v>--</v>
      </c>
      <c r="L156" s="128"/>
      <c r="M156" s="15" t="str">
        <f t="shared" si="35"/>
        <v>--</v>
      </c>
      <c r="O156" s="24"/>
      <c r="P156" s="16"/>
      <c r="Q156" s="16"/>
      <c r="T156">
        <f t="shared" si="31"/>
        <v>0</v>
      </c>
      <c r="U156" s="4">
        <v>142</v>
      </c>
      <c r="AF156">
        <f t="shared" si="32"/>
        <v>0</v>
      </c>
      <c r="AG156">
        <f t="shared" si="33"/>
        <v>0</v>
      </c>
      <c r="AH156" s="96">
        <f t="shared" si="26"/>
        <v>0</v>
      </c>
      <c r="AI156">
        <v>0</v>
      </c>
      <c r="AJ156" s="96">
        <f t="shared" si="27"/>
        <v>0</v>
      </c>
    </row>
    <row r="157" spans="2:36" ht="15" customHeight="1" x14ac:dyDescent="0.25">
      <c r="B157" s="1">
        <v>143</v>
      </c>
      <c r="C157" s="3">
        <f t="shared" si="28"/>
        <v>47016</v>
      </c>
      <c r="D157" s="172"/>
      <c r="E157" s="172"/>
      <c r="F157" s="172"/>
      <c r="G157" s="173"/>
      <c r="H157" s="5">
        <f t="shared" si="29"/>
        <v>0</v>
      </c>
      <c r="I157" s="5">
        <f t="shared" si="30"/>
        <v>0</v>
      </c>
      <c r="J157" s="98" t="str">
        <f t="shared" si="23"/>
        <v>--</v>
      </c>
      <c r="K157" s="144" t="str">
        <f t="shared" si="34"/>
        <v>--</v>
      </c>
      <c r="L157" s="128"/>
      <c r="M157" s="15" t="str">
        <f t="shared" si="35"/>
        <v>--</v>
      </c>
      <c r="O157" s="24"/>
      <c r="P157" s="16"/>
      <c r="Q157" s="16"/>
      <c r="T157">
        <f t="shared" si="31"/>
        <v>0</v>
      </c>
      <c r="U157" s="4">
        <v>143</v>
      </c>
      <c r="AF157">
        <f t="shared" si="32"/>
        <v>0</v>
      </c>
      <c r="AG157">
        <f t="shared" si="33"/>
        <v>0</v>
      </c>
      <c r="AH157" s="96">
        <f t="shared" si="26"/>
        <v>0</v>
      </c>
      <c r="AI157">
        <v>0</v>
      </c>
      <c r="AJ157" s="96">
        <f t="shared" si="27"/>
        <v>0</v>
      </c>
    </row>
    <row r="158" spans="2:36" ht="15" customHeight="1" x14ac:dyDescent="0.25">
      <c r="B158" s="1">
        <v>144</v>
      </c>
      <c r="C158" s="3">
        <f t="shared" si="28"/>
        <v>47017</v>
      </c>
      <c r="D158" s="172"/>
      <c r="E158" s="172"/>
      <c r="F158" s="172"/>
      <c r="G158" s="173"/>
      <c r="H158" s="5">
        <f t="shared" si="29"/>
        <v>0</v>
      </c>
      <c r="I158" s="5">
        <f t="shared" si="30"/>
        <v>0</v>
      </c>
      <c r="J158" s="98" t="str">
        <f t="shared" si="23"/>
        <v>--</v>
      </c>
      <c r="K158" s="144" t="str">
        <f t="shared" si="34"/>
        <v>--</v>
      </c>
      <c r="L158" s="128"/>
      <c r="M158" s="15" t="str">
        <f t="shared" si="35"/>
        <v>--</v>
      </c>
      <c r="O158" s="24"/>
      <c r="P158" s="16"/>
      <c r="Q158" s="16"/>
      <c r="T158">
        <f t="shared" si="31"/>
        <v>0</v>
      </c>
      <c r="U158" s="4">
        <v>144</v>
      </c>
      <c r="AF158">
        <f t="shared" si="32"/>
        <v>0</v>
      </c>
      <c r="AG158">
        <f t="shared" si="33"/>
        <v>0</v>
      </c>
      <c r="AH158" s="96">
        <f t="shared" si="26"/>
        <v>0</v>
      </c>
      <c r="AI158">
        <v>0</v>
      </c>
      <c r="AJ158" s="96">
        <f t="shared" si="27"/>
        <v>0</v>
      </c>
    </row>
    <row r="159" spans="2:36" ht="15" customHeight="1" x14ac:dyDescent="0.25">
      <c r="B159" s="1">
        <v>145</v>
      </c>
      <c r="C159" s="3">
        <f t="shared" si="28"/>
        <v>47018</v>
      </c>
      <c r="D159" s="172"/>
      <c r="E159" s="172"/>
      <c r="F159" s="172"/>
      <c r="G159" s="173"/>
      <c r="H159" s="5">
        <f t="shared" si="29"/>
        <v>0</v>
      </c>
      <c r="I159" s="5">
        <f t="shared" si="30"/>
        <v>0</v>
      </c>
      <c r="J159" s="98" t="str">
        <f t="shared" si="23"/>
        <v>--</v>
      </c>
      <c r="K159" s="144" t="str">
        <f t="shared" si="34"/>
        <v>--</v>
      </c>
      <c r="L159" s="128"/>
      <c r="M159" s="15" t="str">
        <f t="shared" si="35"/>
        <v>--</v>
      </c>
      <c r="O159" s="24"/>
      <c r="P159" s="16"/>
      <c r="Q159" s="16"/>
      <c r="T159">
        <f t="shared" si="31"/>
        <v>0</v>
      </c>
      <c r="U159" s="4">
        <v>145</v>
      </c>
      <c r="AF159">
        <f t="shared" si="32"/>
        <v>0</v>
      </c>
      <c r="AG159">
        <f t="shared" si="33"/>
        <v>0</v>
      </c>
      <c r="AH159" s="96">
        <f t="shared" si="26"/>
        <v>0</v>
      </c>
      <c r="AI159">
        <v>0</v>
      </c>
      <c r="AJ159" s="96">
        <f t="shared" si="27"/>
        <v>0</v>
      </c>
    </row>
    <row r="160" spans="2:36" ht="15" customHeight="1" x14ac:dyDescent="0.25">
      <c r="B160" s="1">
        <v>146</v>
      </c>
      <c r="C160" s="3">
        <f t="shared" si="28"/>
        <v>47019</v>
      </c>
      <c r="D160" s="172"/>
      <c r="E160" s="172"/>
      <c r="F160" s="172"/>
      <c r="G160" s="173"/>
      <c r="H160" s="5">
        <f t="shared" si="29"/>
        <v>0</v>
      </c>
      <c r="I160" s="5">
        <f t="shared" si="30"/>
        <v>0</v>
      </c>
      <c r="J160" s="98" t="str">
        <f t="shared" si="23"/>
        <v>--</v>
      </c>
      <c r="K160" s="144" t="str">
        <f t="shared" si="34"/>
        <v>--</v>
      </c>
      <c r="L160" s="128"/>
      <c r="M160" s="15" t="str">
        <f t="shared" si="35"/>
        <v>--</v>
      </c>
      <c r="O160" s="24"/>
      <c r="P160" s="16"/>
      <c r="Q160" s="16"/>
      <c r="T160">
        <f t="shared" si="31"/>
        <v>0</v>
      </c>
      <c r="U160" s="4">
        <v>146</v>
      </c>
      <c r="AF160">
        <f t="shared" si="32"/>
        <v>0</v>
      </c>
      <c r="AG160">
        <f t="shared" si="33"/>
        <v>0</v>
      </c>
      <c r="AH160" s="96">
        <f t="shared" si="26"/>
        <v>0</v>
      </c>
      <c r="AI160">
        <v>0</v>
      </c>
      <c r="AJ160" s="96">
        <f t="shared" si="27"/>
        <v>0</v>
      </c>
    </row>
    <row r="161" spans="2:36" ht="15" customHeight="1" x14ac:dyDescent="0.25">
      <c r="B161" s="1">
        <v>147</v>
      </c>
      <c r="C161" s="3">
        <f t="shared" si="28"/>
        <v>47020</v>
      </c>
      <c r="D161" s="172"/>
      <c r="E161" s="172"/>
      <c r="F161" s="172"/>
      <c r="G161" s="173"/>
      <c r="H161" s="5">
        <f t="shared" si="29"/>
        <v>0</v>
      </c>
      <c r="I161" s="5">
        <f t="shared" si="30"/>
        <v>0</v>
      </c>
      <c r="J161" s="98" t="str">
        <f t="shared" si="23"/>
        <v>--</v>
      </c>
      <c r="K161" s="144" t="str">
        <f t="shared" si="34"/>
        <v>--</v>
      </c>
      <c r="L161" s="128"/>
      <c r="M161" s="15" t="str">
        <f t="shared" si="35"/>
        <v>--</v>
      </c>
      <c r="O161" s="24"/>
      <c r="P161" s="16"/>
      <c r="Q161" s="16"/>
      <c r="T161">
        <f t="shared" si="31"/>
        <v>0</v>
      </c>
      <c r="U161" s="4">
        <v>147</v>
      </c>
      <c r="AF161">
        <f t="shared" si="32"/>
        <v>0</v>
      </c>
      <c r="AG161">
        <f t="shared" si="33"/>
        <v>0</v>
      </c>
      <c r="AH161" s="96">
        <f t="shared" si="26"/>
        <v>0</v>
      </c>
      <c r="AI161">
        <v>0</v>
      </c>
      <c r="AJ161" s="96">
        <f t="shared" si="27"/>
        <v>0</v>
      </c>
    </row>
    <row r="162" spans="2:36" ht="15" customHeight="1" x14ac:dyDescent="0.25">
      <c r="B162" s="1">
        <v>148</v>
      </c>
      <c r="C162" s="3">
        <f t="shared" si="28"/>
        <v>47021</v>
      </c>
      <c r="D162" s="172"/>
      <c r="E162" s="172"/>
      <c r="F162" s="172"/>
      <c r="G162" s="173"/>
      <c r="H162" s="5">
        <f t="shared" si="29"/>
        <v>0</v>
      </c>
      <c r="I162" s="5">
        <f t="shared" si="30"/>
        <v>0</v>
      </c>
      <c r="J162" s="98" t="str">
        <f t="shared" si="23"/>
        <v>--</v>
      </c>
      <c r="K162" s="144" t="str">
        <f t="shared" si="34"/>
        <v>--</v>
      </c>
      <c r="L162" s="128"/>
      <c r="M162" s="15" t="str">
        <f t="shared" si="35"/>
        <v>--</v>
      </c>
      <c r="O162" s="24"/>
      <c r="P162" s="16"/>
      <c r="Q162" s="16"/>
      <c r="T162">
        <f t="shared" si="31"/>
        <v>0</v>
      </c>
      <c r="U162" s="4">
        <v>148</v>
      </c>
      <c r="AF162">
        <f t="shared" si="32"/>
        <v>0</v>
      </c>
      <c r="AG162">
        <f t="shared" si="33"/>
        <v>0</v>
      </c>
      <c r="AH162" s="96">
        <f t="shared" si="26"/>
        <v>0</v>
      </c>
      <c r="AI162">
        <v>0</v>
      </c>
      <c r="AJ162" s="96">
        <f t="shared" si="27"/>
        <v>0</v>
      </c>
    </row>
    <row r="163" spans="2:36" ht="15" customHeight="1" x14ac:dyDescent="0.25">
      <c r="B163" s="1">
        <v>149</v>
      </c>
      <c r="C163" s="3">
        <f t="shared" si="28"/>
        <v>47022</v>
      </c>
      <c r="D163" s="172"/>
      <c r="E163" s="172"/>
      <c r="F163" s="172"/>
      <c r="G163" s="173"/>
      <c r="H163" s="5">
        <f t="shared" si="29"/>
        <v>0</v>
      </c>
      <c r="I163" s="5">
        <f t="shared" si="30"/>
        <v>0</v>
      </c>
      <c r="J163" s="98" t="str">
        <f t="shared" si="23"/>
        <v>--</v>
      </c>
      <c r="K163" s="144" t="str">
        <f t="shared" si="34"/>
        <v>--</v>
      </c>
      <c r="L163" s="128"/>
      <c r="M163" s="15" t="str">
        <f t="shared" si="35"/>
        <v>--</v>
      </c>
      <c r="O163" s="24"/>
      <c r="P163" s="16"/>
      <c r="Q163" s="16"/>
      <c r="T163">
        <f t="shared" si="31"/>
        <v>0</v>
      </c>
      <c r="U163" s="4">
        <v>149</v>
      </c>
      <c r="AF163">
        <f t="shared" si="32"/>
        <v>0</v>
      </c>
      <c r="AG163">
        <f t="shared" si="33"/>
        <v>0</v>
      </c>
      <c r="AH163" s="96">
        <f t="shared" si="26"/>
        <v>0</v>
      </c>
      <c r="AI163">
        <v>0</v>
      </c>
      <c r="AJ163" s="96">
        <f t="shared" si="27"/>
        <v>0</v>
      </c>
    </row>
    <row r="164" spans="2:36" ht="15" customHeight="1" x14ac:dyDescent="0.25">
      <c r="B164" s="1">
        <v>150</v>
      </c>
      <c r="C164" s="3">
        <f t="shared" si="28"/>
        <v>47023</v>
      </c>
      <c r="D164" s="172"/>
      <c r="E164" s="172"/>
      <c r="F164" s="172"/>
      <c r="G164" s="173"/>
      <c r="H164" s="5">
        <f t="shared" si="29"/>
        <v>0</v>
      </c>
      <c r="I164" s="5">
        <f t="shared" si="30"/>
        <v>0</v>
      </c>
      <c r="J164" s="98" t="str">
        <f t="shared" si="23"/>
        <v>--</v>
      </c>
      <c r="K164" s="144" t="str">
        <f t="shared" si="34"/>
        <v>--</v>
      </c>
      <c r="L164" s="128"/>
      <c r="M164" s="15" t="str">
        <f t="shared" si="35"/>
        <v>--</v>
      </c>
      <c r="O164" s="24"/>
      <c r="P164" s="16"/>
      <c r="Q164" s="16"/>
      <c r="T164">
        <f t="shared" si="31"/>
        <v>0</v>
      </c>
      <c r="U164" s="4">
        <v>150</v>
      </c>
      <c r="AF164">
        <f t="shared" si="32"/>
        <v>0</v>
      </c>
      <c r="AG164">
        <f t="shared" si="33"/>
        <v>0</v>
      </c>
      <c r="AH164" s="96">
        <f t="shared" si="26"/>
        <v>0</v>
      </c>
      <c r="AI164">
        <v>0</v>
      </c>
      <c r="AJ164" s="96">
        <f t="shared" si="27"/>
        <v>0</v>
      </c>
    </row>
    <row r="165" spans="2:36" ht="15" customHeight="1" x14ac:dyDescent="0.25">
      <c r="B165" s="1">
        <v>151</v>
      </c>
      <c r="C165" s="3">
        <f t="shared" si="28"/>
        <v>47024</v>
      </c>
      <c r="D165" s="172"/>
      <c r="E165" s="172"/>
      <c r="F165" s="172"/>
      <c r="G165" s="173"/>
      <c r="H165" s="5">
        <f t="shared" si="29"/>
        <v>0</v>
      </c>
      <c r="I165" s="5">
        <f t="shared" si="30"/>
        <v>0</v>
      </c>
      <c r="J165" s="98" t="str">
        <f t="shared" si="23"/>
        <v>--</v>
      </c>
      <c r="K165" s="144" t="str">
        <f t="shared" si="34"/>
        <v>--</v>
      </c>
      <c r="L165" s="128"/>
      <c r="M165" s="15" t="str">
        <f t="shared" si="35"/>
        <v>--</v>
      </c>
      <c r="O165" s="24"/>
      <c r="P165" s="16"/>
      <c r="Q165" s="16"/>
      <c r="T165">
        <f t="shared" si="31"/>
        <v>0</v>
      </c>
      <c r="U165" s="4">
        <v>151</v>
      </c>
      <c r="AF165">
        <f t="shared" si="32"/>
        <v>0</v>
      </c>
      <c r="AG165">
        <f t="shared" si="33"/>
        <v>0</v>
      </c>
      <c r="AH165" s="96">
        <f t="shared" si="26"/>
        <v>0</v>
      </c>
      <c r="AI165">
        <v>0</v>
      </c>
      <c r="AJ165" s="96">
        <f t="shared" si="27"/>
        <v>0</v>
      </c>
    </row>
    <row r="166" spans="2:36" ht="15" customHeight="1" x14ac:dyDescent="0.25">
      <c r="B166" s="1">
        <v>152</v>
      </c>
      <c r="C166" s="3">
        <f t="shared" si="28"/>
        <v>47025</v>
      </c>
      <c r="D166" s="172"/>
      <c r="E166" s="172"/>
      <c r="F166" s="172"/>
      <c r="G166" s="173"/>
      <c r="H166" s="5">
        <f t="shared" si="29"/>
        <v>0</v>
      </c>
      <c r="I166" s="5">
        <f t="shared" si="30"/>
        <v>0</v>
      </c>
      <c r="J166" s="98" t="str">
        <f t="shared" si="23"/>
        <v>--</v>
      </c>
      <c r="K166" s="144" t="str">
        <f t="shared" si="34"/>
        <v>--</v>
      </c>
      <c r="L166" s="128"/>
      <c r="M166" s="15" t="str">
        <f t="shared" si="35"/>
        <v>--</v>
      </c>
      <c r="O166" s="24"/>
      <c r="P166" s="16"/>
      <c r="Q166" s="16"/>
      <c r="T166">
        <f t="shared" si="31"/>
        <v>0</v>
      </c>
      <c r="U166" s="4">
        <v>152</v>
      </c>
      <c r="AF166">
        <f t="shared" si="32"/>
        <v>0</v>
      </c>
      <c r="AG166">
        <f t="shared" si="33"/>
        <v>0</v>
      </c>
      <c r="AH166" s="96">
        <f t="shared" si="26"/>
        <v>0</v>
      </c>
      <c r="AI166">
        <v>0</v>
      </c>
      <c r="AJ166" s="96">
        <f t="shared" si="27"/>
        <v>0</v>
      </c>
    </row>
    <row r="167" spans="2:36" ht="15" customHeight="1" x14ac:dyDescent="0.25">
      <c r="B167" s="1">
        <v>153</v>
      </c>
      <c r="C167" s="3">
        <f t="shared" si="28"/>
        <v>47026</v>
      </c>
      <c r="D167" s="172"/>
      <c r="E167" s="172"/>
      <c r="F167" s="172"/>
      <c r="G167" s="173"/>
      <c r="H167" s="5">
        <f t="shared" si="29"/>
        <v>0</v>
      </c>
      <c r="I167" s="5">
        <f t="shared" si="30"/>
        <v>0</v>
      </c>
      <c r="J167" s="98" t="str">
        <f t="shared" si="23"/>
        <v>--</v>
      </c>
      <c r="K167" s="144" t="str">
        <f t="shared" si="34"/>
        <v>--</v>
      </c>
      <c r="L167" s="128"/>
      <c r="M167" s="15" t="str">
        <f t="shared" si="35"/>
        <v>--</v>
      </c>
      <c r="O167" s="24"/>
      <c r="P167" s="16"/>
      <c r="Q167" s="16"/>
      <c r="T167">
        <f t="shared" si="31"/>
        <v>0</v>
      </c>
      <c r="U167" s="4">
        <v>153</v>
      </c>
      <c r="AF167">
        <f t="shared" si="32"/>
        <v>0</v>
      </c>
      <c r="AG167">
        <f t="shared" si="33"/>
        <v>0</v>
      </c>
      <c r="AH167" s="96">
        <f t="shared" si="26"/>
        <v>0</v>
      </c>
      <c r="AI167">
        <v>0</v>
      </c>
      <c r="AJ167" s="96">
        <f t="shared" si="27"/>
        <v>0</v>
      </c>
    </row>
    <row r="168" spans="2:36" ht="15" customHeight="1" x14ac:dyDescent="0.25">
      <c r="B168" s="1">
        <v>154</v>
      </c>
      <c r="C168" s="3">
        <f t="shared" si="28"/>
        <v>47027</v>
      </c>
      <c r="D168" s="172"/>
      <c r="E168" s="172"/>
      <c r="F168" s="172"/>
      <c r="G168" s="173"/>
      <c r="H168" s="5">
        <f t="shared" si="29"/>
        <v>0</v>
      </c>
      <c r="I168" s="5">
        <f t="shared" si="30"/>
        <v>0</v>
      </c>
      <c r="J168" s="98" t="str">
        <f t="shared" si="23"/>
        <v>--</v>
      </c>
      <c r="K168" s="144" t="str">
        <f t="shared" si="34"/>
        <v>--</v>
      </c>
      <c r="L168" s="128"/>
      <c r="M168" s="15" t="str">
        <f t="shared" si="35"/>
        <v>--</v>
      </c>
      <c r="O168" s="24"/>
      <c r="P168" s="16"/>
      <c r="Q168" s="16"/>
      <c r="T168">
        <f t="shared" si="31"/>
        <v>0</v>
      </c>
      <c r="U168" s="4">
        <v>154</v>
      </c>
      <c r="AF168">
        <f t="shared" si="32"/>
        <v>0</v>
      </c>
      <c r="AG168">
        <f t="shared" si="33"/>
        <v>0</v>
      </c>
      <c r="AH168" s="96">
        <f t="shared" si="26"/>
        <v>0</v>
      </c>
      <c r="AI168">
        <v>0</v>
      </c>
      <c r="AJ168" s="96">
        <f t="shared" si="27"/>
        <v>0</v>
      </c>
    </row>
    <row r="169" spans="2:36" ht="15" customHeight="1" x14ac:dyDescent="0.25">
      <c r="B169" s="1">
        <v>155</v>
      </c>
      <c r="C169" s="3">
        <f t="shared" si="28"/>
        <v>47028</v>
      </c>
      <c r="D169" s="172"/>
      <c r="E169" s="172"/>
      <c r="F169" s="172"/>
      <c r="G169" s="173"/>
      <c r="H169" s="5">
        <f t="shared" si="29"/>
        <v>0</v>
      </c>
      <c r="I169" s="5">
        <f t="shared" si="30"/>
        <v>0</v>
      </c>
      <c r="J169" s="98" t="str">
        <f t="shared" si="23"/>
        <v>--</v>
      </c>
      <c r="K169" s="144" t="str">
        <f t="shared" si="34"/>
        <v>--</v>
      </c>
      <c r="L169" s="128"/>
      <c r="M169" s="15" t="str">
        <f t="shared" si="35"/>
        <v>--</v>
      </c>
      <c r="O169" s="24"/>
      <c r="P169" s="16"/>
      <c r="Q169" s="16"/>
      <c r="T169">
        <f t="shared" si="31"/>
        <v>0</v>
      </c>
      <c r="U169" s="4">
        <v>155</v>
      </c>
      <c r="AF169">
        <f t="shared" si="32"/>
        <v>0</v>
      </c>
      <c r="AG169">
        <f t="shared" si="33"/>
        <v>0</v>
      </c>
      <c r="AH169" s="96">
        <f t="shared" si="26"/>
        <v>0</v>
      </c>
      <c r="AI169">
        <v>0</v>
      </c>
      <c r="AJ169" s="96">
        <f t="shared" si="27"/>
        <v>0</v>
      </c>
    </row>
    <row r="170" spans="2:36" ht="15" customHeight="1" x14ac:dyDescent="0.25">
      <c r="B170" s="1">
        <v>156</v>
      </c>
      <c r="C170" s="3">
        <f t="shared" si="28"/>
        <v>47029</v>
      </c>
      <c r="D170" s="172"/>
      <c r="E170" s="172"/>
      <c r="F170" s="172"/>
      <c r="G170" s="173"/>
      <c r="H170" s="5">
        <f t="shared" si="29"/>
        <v>0</v>
      </c>
      <c r="I170" s="5">
        <f t="shared" si="30"/>
        <v>0</v>
      </c>
      <c r="J170" s="98" t="str">
        <f t="shared" si="23"/>
        <v>--</v>
      </c>
      <c r="K170" s="144" t="str">
        <f t="shared" si="34"/>
        <v>--</v>
      </c>
      <c r="L170" s="128"/>
      <c r="M170" s="15" t="str">
        <f t="shared" si="35"/>
        <v>--</v>
      </c>
      <c r="O170" s="24"/>
      <c r="P170" s="16"/>
      <c r="Q170" s="16"/>
      <c r="T170">
        <f t="shared" si="31"/>
        <v>0</v>
      </c>
      <c r="U170" s="4">
        <v>156</v>
      </c>
      <c r="AF170">
        <f t="shared" si="32"/>
        <v>0</v>
      </c>
      <c r="AG170">
        <f t="shared" si="33"/>
        <v>0</v>
      </c>
      <c r="AH170" s="96">
        <f t="shared" si="26"/>
        <v>0</v>
      </c>
      <c r="AI170">
        <v>0</v>
      </c>
      <c r="AJ170" s="96">
        <f t="shared" si="27"/>
        <v>0</v>
      </c>
    </row>
    <row r="171" spans="2:36" ht="15" customHeight="1" x14ac:dyDescent="0.25">
      <c r="B171" s="1">
        <v>157</v>
      </c>
      <c r="C171" s="3">
        <f t="shared" si="28"/>
        <v>47030</v>
      </c>
      <c r="D171" s="172"/>
      <c r="E171" s="172"/>
      <c r="F171" s="172"/>
      <c r="G171" s="173"/>
      <c r="H171" s="5">
        <f t="shared" si="29"/>
        <v>0</v>
      </c>
      <c r="I171" s="5">
        <f t="shared" si="30"/>
        <v>0</v>
      </c>
      <c r="J171" s="98" t="str">
        <f t="shared" si="23"/>
        <v>--</v>
      </c>
      <c r="K171" s="144" t="str">
        <f t="shared" si="34"/>
        <v>--</v>
      </c>
      <c r="L171" s="128"/>
      <c r="M171" s="15" t="str">
        <f t="shared" si="35"/>
        <v>--</v>
      </c>
      <c r="O171" s="24"/>
      <c r="P171" s="16"/>
      <c r="Q171" s="16"/>
      <c r="T171">
        <f t="shared" si="31"/>
        <v>0</v>
      </c>
      <c r="U171" s="4">
        <v>157</v>
      </c>
      <c r="AF171">
        <f t="shared" si="32"/>
        <v>0</v>
      </c>
      <c r="AG171">
        <f t="shared" si="33"/>
        <v>0</v>
      </c>
      <c r="AH171" s="96">
        <f t="shared" si="26"/>
        <v>0</v>
      </c>
      <c r="AI171">
        <v>0</v>
      </c>
      <c r="AJ171" s="96">
        <f t="shared" si="27"/>
        <v>0</v>
      </c>
    </row>
    <row r="172" spans="2:36" ht="15" customHeight="1" x14ac:dyDescent="0.25">
      <c r="B172" s="1">
        <v>158</v>
      </c>
      <c r="C172" s="3">
        <f t="shared" si="28"/>
        <v>47031</v>
      </c>
      <c r="D172" s="172"/>
      <c r="E172" s="172"/>
      <c r="F172" s="172"/>
      <c r="G172" s="173"/>
      <c r="H172" s="5">
        <f t="shared" si="29"/>
        <v>0</v>
      </c>
      <c r="I172" s="5">
        <f t="shared" si="30"/>
        <v>0</v>
      </c>
      <c r="J172" s="98" t="str">
        <f t="shared" si="23"/>
        <v>--</v>
      </c>
      <c r="K172" s="144" t="str">
        <f t="shared" si="34"/>
        <v>--</v>
      </c>
      <c r="L172" s="128"/>
      <c r="M172" s="15" t="str">
        <f t="shared" si="35"/>
        <v>--</v>
      </c>
      <c r="O172" s="24"/>
      <c r="P172" s="16"/>
      <c r="Q172" s="16"/>
      <c r="T172">
        <f t="shared" si="31"/>
        <v>0</v>
      </c>
      <c r="U172" s="4">
        <v>158</v>
      </c>
      <c r="AF172">
        <f t="shared" si="32"/>
        <v>0</v>
      </c>
      <c r="AG172">
        <f t="shared" si="33"/>
        <v>0</v>
      </c>
      <c r="AH172" s="96">
        <f t="shared" si="26"/>
        <v>0</v>
      </c>
      <c r="AI172">
        <v>0</v>
      </c>
      <c r="AJ172" s="96">
        <f t="shared" si="27"/>
        <v>0</v>
      </c>
    </row>
    <row r="173" spans="2:36" ht="15" customHeight="1" x14ac:dyDescent="0.25">
      <c r="B173" s="1">
        <v>159</v>
      </c>
      <c r="C173" s="3">
        <f t="shared" si="28"/>
        <v>47032</v>
      </c>
      <c r="D173" s="172"/>
      <c r="E173" s="172"/>
      <c r="F173" s="172"/>
      <c r="G173" s="173"/>
      <c r="H173" s="5">
        <f t="shared" si="29"/>
        <v>0</v>
      </c>
      <c r="I173" s="5">
        <f t="shared" si="30"/>
        <v>0</v>
      </c>
      <c r="J173" s="98" t="str">
        <f t="shared" si="23"/>
        <v>--</v>
      </c>
      <c r="K173" s="144" t="str">
        <f t="shared" si="34"/>
        <v>--</v>
      </c>
      <c r="L173" s="128"/>
      <c r="M173" s="15" t="str">
        <f t="shared" si="35"/>
        <v>--</v>
      </c>
      <c r="O173" s="24"/>
      <c r="P173" s="16"/>
      <c r="Q173" s="16"/>
      <c r="T173">
        <f t="shared" si="31"/>
        <v>0</v>
      </c>
      <c r="U173" s="4">
        <v>159</v>
      </c>
      <c r="AF173">
        <f t="shared" si="32"/>
        <v>0</v>
      </c>
      <c r="AG173">
        <f t="shared" si="33"/>
        <v>0</v>
      </c>
      <c r="AH173" s="96">
        <f t="shared" si="26"/>
        <v>0</v>
      </c>
      <c r="AI173">
        <v>0</v>
      </c>
      <c r="AJ173" s="96">
        <f t="shared" si="27"/>
        <v>0</v>
      </c>
    </row>
    <row r="174" spans="2:36" ht="15" customHeight="1" x14ac:dyDescent="0.25">
      <c r="B174" s="1">
        <v>160</v>
      </c>
      <c r="C174" s="3">
        <f t="shared" si="28"/>
        <v>47033</v>
      </c>
      <c r="D174" s="172"/>
      <c r="E174" s="172"/>
      <c r="F174" s="172"/>
      <c r="G174" s="173"/>
      <c r="H174" s="5">
        <f t="shared" si="29"/>
        <v>0</v>
      </c>
      <c r="I174" s="5">
        <f t="shared" si="30"/>
        <v>0</v>
      </c>
      <c r="J174" s="98" t="str">
        <f t="shared" si="23"/>
        <v>--</v>
      </c>
      <c r="K174" s="144" t="str">
        <f t="shared" si="34"/>
        <v>--</v>
      </c>
      <c r="L174" s="128"/>
      <c r="M174" s="15" t="str">
        <f t="shared" si="35"/>
        <v>--</v>
      </c>
      <c r="O174" s="24"/>
      <c r="P174" s="16"/>
      <c r="Q174" s="16"/>
      <c r="T174">
        <f t="shared" si="31"/>
        <v>0</v>
      </c>
      <c r="U174" s="4">
        <v>160</v>
      </c>
      <c r="AF174">
        <f t="shared" si="32"/>
        <v>0</v>
      </c>
      <c r="AG174">
        <f t="shared" si="33"/>
        <v>0</v>
      </c>
      <c r="AH174" s="96">
        <f t="shared" si="26"/>
        <v>0</v>
      </c>
      <c r="AI174">
        <v>0</v>
      </c>
      <c r="AJ174" s="96">
        <f t="shared" si="27"/>
        <v>0</v>
      </c>
    </row>
    <row r="175" spans="2:36" ht="15" customHeight="1" x14ac:dyDescent="0.25">
      <c r="B175" s="1">
        <v>161</v>
      </c>
      <c r="C175" s="3">
        <f t="shared" si="28"/>
        <v>47034</v>
      </c>
      <c r="D175" s="172"/>
      <c r="E175" s="172"/>
      <c r="F175" s="172"/>
      <c r="G175" s="173"/>
      <c r="H175" s="5">
        <f t="shared" si="29"/>
        <v>0</v>
      </c>
      <c r="I175" s="5">
        <f t="shared" si="30"/>
        <v>0</v>
      </c>
      <c r="J175" s="98" t="str">
        <f t="shared" si="23"/>
        <v>--</v>
      </c>
      <c r="K175" s="144" t="str">
        <f t="shared" si="34"/>
        <v>--</v>
      </c>
      <c r="L175" s="128"/>
      <c r="M175" s="15" t="str">
        <f t="shared" si="35"/>
        <v>--</v>
      </c>
      <c r="O175" s="24"/>
      <c r="P175" s="16"/>
      <c r="Q175" s="16"/>
      <c r="T175">
        <f t="shared" si="31"/>
        <v>0</v>
      </c>
      <c r="U175" s="4">
        <v>161</v>
      </c>
      <c r="AF175">
        <f t="shared" si="32"/>
        <v>0</v>
      </c>
      <c r="AG175">
        <f t="shared" si="33"/>
        <v>0</v>
      </c>
      <c r="AH175" s="96">
        <f t="shared" si="26"/>
        <v>0</v>
      </c>
      <c r="AI175">
        <v>0</v>
      </c>
      <c r="AJ175" s="96">
        <f t="shared" si="27"/>
        <v>0</v>
      </c>
    </row>
    <row r="176" spans="2:36" ht="15" customHeight="1" x14ac:dyDescent="0.25">
      <c r="B176" s="1">
        <v>162</v>
      </c>
      <c r="C176" s="3">
        <f t="shared" si="28"/>
        <v>47035</v>
      </c>
      <c r="D176" s="172"/>
      <c r="E176" s="172"/>
      <c r="F176" s="172"/>
      <c r="G176" s="173"/>
      <c r="H176" s="5">
        <f t="shared" si="29"/>
        <v>0</v>
      </c>
      <c r="I176" s="5">
        <f t="shared" si="30"/>
        <v>0</v>
      </c>
      <c r="J176" s="98" t="str">
        <f t="shared" si="23"/>
        <v>--</v>
      </c>
      <c r="K176" s="144" t="str">
        <f t="shared" si="34"/>
        <v>--</v>
      </c>
      <c r="L176" s="128"/>
      <c r="M176" s="15" t="str">
        <f t="shared" si="35"/>
        <v>--</v>
      </c>
      <c r="O176" s="24"/>
      <c r="P176" s="16"/>
      <c r="Q176" s="16"/>
      <c r="T176">
        <f t="shared" si="31"/>
        <v>0</v>
      </c>
      <c r="U176" s="4">
        <v>162</v>
      </c>
      <c r="AF176">
        <f t="shared" si="32"/>
        <v>0</v>
      </c>
      <c r="AG176">
        <f t="shared" si="33"/>
        <v>0</v>
      </c>
      <c r="AH176" s="96">
        <f t="shared" si="26"/>
        <v>0</v>
      </c>
      <c r="AI176">
        <v>0</v>
      </c>
      <c r="AJ176" s="96">
        <f t="shared" si="27"/>
        <v>0</v>
      </c>
    </row>
    <row r="177" spans="2:36" ht="15" customHeight="1" x14ac:dyDescent="0.25">
      <c r="B177" s="1">
        <v>163</v>
      </c>
      <c r="C177" s="3">
        <f t="shared" si="28"/>
        <v>47036</v>
      </c>
      <c r="D177" s="172"/>
      <c r="E177" s="172"/>
      <c r="F177" s="172"/>
      <c r="G177" s="173"/>
      <c r="H177" s="5">
        <f t="shared" si="29"/>
        <v>0</v>
      </c>
      <c r="I177" s="5">
        <f t="shared" si="30"/>
        <v>0</v>
      </c>
      <c r="J177" s="98" t="str">
        <f t="shared" si="23"/>
        <v>--</v>
      </c>
      <c r="K177" s="144" t="str">
        <f t="shared" si="34"/>
        <v>--</v>
      </c>
      <c r="L177" s="128"/>
      <c r="M177" s="15" t="str">
        <f t="shared" si="35"/>
        <v>--</v>
      </c>
      <c r="O177" s="24"/>
      <c r="P177" s="16"/>
      <c r="Q177" s="16"/>
      <c r="T177">
        <f t="shared" si="31"/>
        <v>0</v>
      </c>
      <c r="U177" s="4">
        <v>163</v>
      </c>
      <c r="AF177">
        <f t="shared" si="32"/>
        <v>0</v>
      </c>
      <c r="AG177">
        <f t="shared" si="33"/>
        <v>0</v>
      </c>
      <c r="AH177" s="96">
        <f t="shared" si="26"/>
        <v>0</v>
      </c>
      <c r="AI177">
        <v>0</v>
      </c>
      <c r="AJ177" s="96">
        <f t="shared" si="27"/>
        <v>0</v>
      </c>
    </row>
    <row r="178" spans="2:36" ht="15" customHeight="1" x14ac:dyDescent="0.25">
      <c r="B178" s="1">
        <v>164</v>
      </c>
      <c r="C178" s="3">
        <f t="shared" si="28"/>
        <v>47037</v>
      </c>
      <c r="D178" s="172"/>
      <c r="E178" s="172"/>
      <c r="F178" s="172"/>
      <c r="G178" s="173"/>
      <c r="H178" s="5">
        <f t="shared" si="29"/>
        <v>0</v>
      </c>
      <c r="I178" s="5">
        <f t="shared" si="30"/>
        <v>0</v>
      </c>
      <c r="J178" s="98" t="str">
        <f t="shared" si="23"/>
        <v>--</v>
      </c>
      <c r="K178" s="144" t="str">
        <f t="shared" si="34"/>
        <v>--</v>
      </c>
      <c r="L178" s="128"/>
      <c r="M178" s="15" t="str">
        <f t="shared" si="35"/>
        <v>--</v>
      </c>
      <c r="O178" s="24"/>
      <c r="P178" s="16"/>
      <c r="Q178" s="16"/>
      <c r="T178">
        <f t="shared" si="31"/>
        <v>0</v>
      </c>
      <c r="U178" s="4">
        <v>164</v>
      </c>
      <c r="AF178">
        <f t="shared" si="32"/>
        <v>0</v>
      </c>
      <c r="AG178">
        <f t="shared" si="33"/>
        <v>0</v>
      </c>
      <c r="AH178" s="96">
        <f t="shared" si="26"/>
        <v>0</v>
      </c>
      <c r="AI178">
        <v>0</v>
      </c>
      <c r="AJ178" s="96">
        <f t="shared" si="27"/>
        <v>0</v>
      </c>
    </row>
    <row r="179" spans="2:36" ht="15" customHeight="1" x14ac:dyDescent="0.25">
      <c r="B179" s="23"/>
      <c r="C179" s="67" t="s">
        <v>47</v>
      </c>
      <c r="D179" s="147">
        <f>SUM(D16:D178)</f>
        <v>0</v>
      </c>
      <c r="E179" s="147">
        <f>SUM(E16:E178)</f>
        <v>0</v>
      </c>
      <c r="F179" s="68">
        <f>SUM(F16:F178)</f>
        <v>0</v>
      </c>
      <c r="G179" s="68"/>
      <c r="H179" s="68">
        <f>SUM(H16:H178)</f>
        <v>0</v>
      </c>
      <c r="I179" s="69"/>
      <c r="J179" s="69"/>
      <c r="K179" s="69"/>
      <c r="L179" s="69"/>
      <c r="M179" s="68">
        <f>SUM(M16:M178)</f>
        <v>0</v>
      </c>
      <c r="O179" s="24"/>
      <c r="P179" s="16"/>
      <c r="Q179" s="16"/>
      <c r="AF179" s="68">
        <f>SUM(AF16:AF178)</f>
        <v>0</v>
      </c>
    </row>
    <row r="180" spans="2:36" ht="15" customHeight="1" x14ac:dyDescent="0.25">
      <c r="B180" s="23"/>
      <c r="C180" s="28"/>
      <c r="D180" s="24"/>
      <c r="E180" s="16"/>
      <c r="F180" s="16"/>
      <c r="G180" s="16"/>
      <c r="H180" s="16"/>
      <c r="I180" s="16"/>
      <c r="J180" s="16"/>
      <c r="K180" s="16"/>
      <c r="L180" s="16"/>
      <c r="M180" s="16"/>
      <c r="O180" s="24"/>
      <c r="P180" s="16"/>
      <c r="Q180" s="16"/>
    </row>
    <row r="181" spans="2:36" ht="68.25" customHeight="1" x14ac:dyDescent="0.25">
      <c r="B181" s="23"/>
      <c r="C181" s="28"/>
      <c r="D181" s="24"/>
      <c r="E181" s="16"/>
      <c r="F181" s="16"/>
      <c r="G181" s="16"/>
      <c r="H181" s="16"/>
      <c r="I181" s="16"/>
      <c r="J181" s="16"/>
      <c r="K181" s="16"/>
      <c r="L181" s="16"/>
      <c r="M181" s="157" t="s">
        <v>116</v>
      </c>
      <c r="O181" s="24"/>
      <c r="P181" s="16"/>
      <c r="Q181" s="16"/>
    </row>
    <row r="182" spans="2:36" ht="15" customHeight="1" x14ac:dyDescent="0.25">
      <c r="B182" s="23"/>
      <c r="C182" s="28"/>
      <c r="D182" s="24"/>
      <c r="E182" s="16"/>
      <c r="F182" s="16"/>
      <c r="G182" s="16"/>
      <c r="H182" s="16"/>
      <c r="I182" s="16"/>
      <c r="J182" s="16"/>
      <c r="K182" s="16"/>
      <c r="L182" s="16"/>
      <c r="M182" s="158">
        <f>AF179</f>
        <v>0</v>
      </c>
      <c r="O182" s="24"/>
      <c r="P182" s="16"/>
      <c r="Q182" s="16"/>
    </row>
    <row r="183" spans="2:36" ht="15" customHeight="1" x14ac:dyDescent="0.25">
      <c r="B183" s="23"/>
      <c r="C183" s="28"/>
      <c r="D183" s="24"/>
      <c r="E183" s="16"/>
      <c r="F183" s="16"/>
      <c r="G183" s="16"/>
      <c r="H183" s="16"/>
      <c r="I183" s="16"/>
      <c r="J183" s="16"/>
      <c r="K183" s="16"/>
      <c r="L183" s="16"/>
      <c r="M183" s="16"/>
      <c r="O183" s="24"/>
      <c r="P183" s="16"/>
      <c r="Q183" s="16"/>
    </row>
    <row r="184" spans="2:36" ht="15" customHeight="1" x14ac:dyDescent="0.25">
      <c r="B184" s="23"/>
      <c r="C184" s="28"/>
      <c r="D184" s="24"/>
      <c r="E184" s="16"/>
      <c r="F184" s="16"/>
      <c r="G184" s="16"/>
      <c r="H184" s="16"/>
      <c r="I184" s="16"/>
      <c r="J184" s="16"/>
      <c r="K184" s="16"/>
      <c r="L184" s="16"/>
      <c r="M184" s="16"/>
      <c r="O184" s="24"/>
      <c r="P184" s="16"/>
      <c r="Q184" s="16"/>
    </row>
    <row r="185" spans="2:36" ht="15" customHeight="1" x14ac:dyDescent="0.25">
      <c r="B185" s="23"/>
      <c r="C185" s="28"/>
      <c r="D185" s="24"/>
      <c r="E185" s="16"/>
      <c r="F185" s="16"/>
      <c r="G185" s="16"/>
      <c r="H185" s="16"/>
      <c r="I185" s="16"/>
      <c r="J185" s="16"/>
      <c r="K185" s="16"/>
      <c r="L185" s="16"/>
      <c r="M185" s="16"/>
      <c r="O185" s="24"/>
      <c r="P185" s="16"/>
      <c r="Q185" s="16"/>
    </row>
    <row r="186" spans="2:36" ht="15" customHeight="1" x14ac:dyDescent="0.25">
      <c r="B186" s="23"/>
      <c r="C186" s="28"/>
      <c r="D186" s="24"/>
      <c r="E186" s="16"/>
      <c r="F186" s="16"/>
      <c r="G186" s="16"/>
      <c r="H186" s="16"/>
      <c r="I186" s="16"/>
      <c r="J186" s="16"/>
      <c r="K186" s="16"/>
      <c r="L186" s="16"/>
      <c r="M186" s="16"/>
      <c r="O186" s="24"/>
      <c r="P186" s="16"/>
      <c r="Q186" s="16"/>
    </row>
    <row r="187" spans="2:36" ht="15" customHeight="1" x14ac:dyDescent="0.25">
      <c r="B187" s="23"/>
      <c r="C187" s="28"/>
      <c r="D187" s="24"/>
      <c r="E187" s="16"/>
      <c r="F187" s="16"/>
      <c r="G187" s="16"/>
      <c r="H187" s="16"/>
      <c r="I187" s="16"/>
      <c r="J187" s="16"/>
      <c r="K187" s="16"/>
      <c r="L187" s="16"/>
      <c r="M187" s="16"/>
      <c r="O187" s="24"/>
      <c r="P187" s="16"/>
      <c r="Q187" s="16"/>
    </row>
    <row r="188" spans="2:36" ht="15" customHeight="1" x14ac:dyDescent="0.25">
      <c r="B188" s="23"/>
      <c r="C188" s="28"/>
      <c r="D188" s="24"/>
      <c r="E188" s="16"/>
      <c r="F188" s="16"/>
      <c r="G188" s="16"/>
      <c r="H188" s="16"/>
      <c r="I188" s="16"/>
      <c r="J188" s="16"/>
      <c r="K188" s="16"/>
      <c r="L188" s="16"/>
      <c r="M188" s="16"/>
      <c r="O188" s="24"/>
      <c r="P188" s="16"/>
      <c r="Q188" s="16"/>
    </row>
    <row r="189" spans="2:36" ht="15" customHeight="1" x14ac:dyDescent="0.25">
      <c r="B189" s="23"/>
      <c r="C189" s="28"/>
      <c r="D189" s="24"/>
      <c r="E189" s="16"/>
      <c r="F189" s="16"/>
      <c r="G189" s="16"/>
      <c r="H189" s="16"/>
      <c r="I189" s="16"/>
      <c r="J189" s="16"/>
      <c r="K189" s="16"/>
      <c r="L189" s="16"/>
      <c r="M189" s="16"/>
      <c r="O189" s="24"/>
      <c r="P189" s="16"/>
      <c r="Q189" s="16"/>
    </row>
    <row r="190" spans="2:36" ht="15" customHeight="1" x14ac:dyDescent="0.25">
      <c r="B190" s="23"/>
      <c r="C190" s="28"/>
      <c r="D190" s="24"/>
      <c r="E190" s="16"/>
      <c r="F190" s="16"/>
      <c r="G190" s="16"/>
      <c r="H190" s="16"/>
      <c r="I190" s="16"/>
      <c r="J190" s="16"/>
      <c r="K190" s="16"/>
      <c r="L190" s="16"/>
      <c r="M190" s="16"/>
      <c r="O190" s="24"/>
      <c r="P190" s="16"/>
      <c r="Q190" s="16"/>
    </row>
    <row r="191" spans="2:36" ht="15" customHeight="1" x14ac:dyDescent="0.25">
      <c r="B191" s="23"/>
      <c r="C191" s="28"/>
      <c r="D191" s="24"/>
      <c r="E191" s="16"/>
      <c r="F191" s="16"/>
      <c r="G191" s="16"/>
      <c r="H191" s="16"/>
      <c r="I191" s="16"/>
      <c r="J191" s="16"/>
      <c r="K191" s="16"/>
      <c r="L191" s="16"/>
      <c r="M191" s="16"/>
      <c r="O191" s="24"/>
      <c r="P191" s="16"/>
      <c r="Q191" s="16"/>
    </row>
    <row r="192" spans="2:36" ht="15" customHeight="1" x14ac:dyDescent="0.25">
      <c r="B192" s="23"/>
      <c r="C192" s="28"/>
      <c r="D192" s="24"/>
      <c r="E192" s="16"/>
      <c r="F192" s="16"/>
      <c r="G192" s="16"/>
      <c r="H192" s="16"/>
      <c r="I192" s="16"/>
      <c r="J192" s="16"/>
      <c r="K192" s="16"/>
      <c r="L192" s="16"/>
      <c r="M192" s="16"/>
      <c r="O192" s="24"/>
      <c r="P192" s="16"/>
      <c r="Q192" s="16"/>
    </row>
    <row r="193" spans="2:17" ht="15" customHeight="1" x14ac:dyDescent="0.25">
      <c r="B193" s="23"/>
      <c r="C193" s="28"/>
      <c r="D193" s="24"/>
      <c r="E193" s="16"/>
      <c r="F193" s="16"/>
      <c r="G193" s="16"/>
      <c r="H193" s="16"/>
      <c r="I193" s="16"/>
      <c r="J193" s="16"/>
      <c r="K193" s="16"/>
      <c r="L193" s="16"/>
      <c r="M193" s="16"/>
      <c r="O193" s="24"/>
      <c r="P193" s="16"/>
      <c r="Q193" s="16"/>
    </row>
    <row r="194" spans="2:17" ht="15" customHeight="1" x14ac:dyDescent="0.25">
      <c r="B194" s="23"/>
      <c r="C194" s="28"/>
      <c r="D194" s="24"/>
      <c r="E194" s="16"/>
      <c r="F194" s="16"/>
      <c r="G194" s="16"/>
      <c r="H194" s="16"/>
      <c r="I194" s="16"/>
      <c r="J194" s="16"/>
      <c r="K194" s="16"/>
      <c r="L194" s="16"/>
      <c r="M194" s="16"/>
      <c r="O194" s="24"/>
      <c r="P194" s="16"/>
      <c r="Q194" s="16"/>
    </row>
    <row r="195" spans="2:17" ht="15" customHeight="1" x14ac:dyDescent="0.25">
      <c r="B195" s="23"/>
      <c r="C195" s="28"/>
      <c r="D195" s="24"/>
      <c r="E195" s="16"/>
      <c r="F195" s="16"/>
      <c r="G195" s="16"/>
      <c r="H195" s="16"/>
      <c r="I195" s="16"/>
      <c r="J195" s="16"/>
      <c r="K195" s="16"/>
      <c r="L195" s="16"/>
      <c r="M195" s="16"/>
      <c r="O195" s="24"/>
      <c r="P195" s="16"/>
      <c r="Q195" s="16"/>
    </row>
    <row r="196" spans="2:17" ht="15" customHeight="1" x14ac:dyDescent="0.25">
      <c r="B196" s="23"/>
      <c r="C196" s="28"/>
      <c r="D196" s="24"/>
      <c r="E196" s="16"/>
      <c r="F196" s="16"/>
      <c r="G196" s="16"/>
      <c r="H196" s="16"/>
      <c r="I196" s="16"/>
      <c r="J196" s="16"/>
      <c r="K196" s="16"/>
      <c r="L196" s="16"/>
      <c r="M196" s="16"/>
      <c r="O196" s="24"/>
      <c r="P196" s="16"/>
      <c r="Q196" s="16"/>
    </row>
    <row r="197" spans="2:17" ht="15" customHeight="1" x14ac:dyDescent="0.25">
      <c r="B197" s="23"/>
      <c r="C197" s="28"/>
      <c r="D197" s="24"/>
      <c r="E197" s="16"/>
      <c r="F197" s="16"/>
      <c r="G197" s="16"/>
      <c r="H197" s="16"/>
      <c r="I197" s="16"/>
      <c r="J197" s="16"/>
      <c r="K197" s="16"/>
      <c r="L197" s="16"/>
      <c r="M197" s="16"/>
      <c r="O197" s="24"/>
      <c r="P197" s="16"/>
      <c r="Q197" s="16"/>
    </row>
    <row r="198" spans="2:17" ht="15" customHeight="1" x14ac:dyDescent="0.25">
      <c r="B198" s="23"/>
      <c r="C198" s="28"/>
      <c r="D198" s="24"/>
      <c r="E198" s="16"/>
      <c r="F198" s="16"/>
      <c r="G198" s="16"/>
      <c r="H198" s="16"/>
      <c r="I198" s="16"/>
      <c r="J198" s="16"/>
      <c r="K198" s="16"/>
      <c r="L198" s="16"/>
      <c r="M198" s="16"/>
      <c r="O198" s="24"/>
      <c r="P198" s="16"/>
      <c r="Q198" s="16"/>
    </row>
    <row r="199" spans="2:17" ht="15" customHeight="1" x14ac:dyDescent="0.25">
      <c r="B199" s="29"/>
      <c r="C199" s="28"/>
      <c r="D199" s="29"/>
      <c r="E199" s="29"/>
      <c r="F199" s="29"/>
      <c r="G199" s="29"/>
      <c r="H199" s="16"/>
      <c r="I199" s="16"/>
      <c r="J199" s="16"/>
      <c r="K199" s="16"/>
      <c r="L199" s="16"/>
      <c r="M199" s="29"/>
      <c r="O199" s="24"/>
      <c r="P199" s="16"/>
      <c r="Q199" s="16"/>
    </row>
    <row r="200" spans="2:17" ht="15" customHeight="1" x14ac:dyDescent="0.25">
      <c r="B200" s="29"/>
      <c r="C200" s="28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O200" s="24"/>
      <c r="P200" s="16"/>
      <c r="Q200" s="16"/>
    </row>
    <row r="201" spans="2:17" ht="15" customHeight="1" x14ac:dyDescent="0.25">
      <c r="B201" s="29"/>
      <c r="C201" s="28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O201" s="24"/>
      <c r="P201" s="16"/>
      <c r="Q201" s="16"/>
    </row>
    <row r="202" spans="2:17" ht="15" customHeight="1" x14ac:dyDescent="0.25">
      <c r="B202" s="29"/>
      <c r="C202" s="28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O202" s="24"/>
      <c r="P202" s="16"/>
      <c r="Q202" s="16"/>
    </row>
    <row r="203" spans="2:17" x14ac:dyDescent="0.25"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O203" s="24"/>
      <c r="P203" s="16"/>
      <c r="Q203" s="16"/>
    </row>
    <row r="204" spans="2:17" x14ac:dyDescent="0.25"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O204" s="24"/>
      <c r="P204" s="16"/>
      <c r="Q204" s="16"/>
    </row>
    <row r="205" spans="2:17" x14ac:dyDescent="0.25"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O205" s="24"/>
      <c r="P205" s="16"/>
      <c r="Q205" s="16"/>
    </row>
    <row r="206" spans="2:17" x14ac:dyDescent="0.25"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O206" s="24"/>
      <c r="P206" s="16"/>
      <c r="Q206" s="16"/>
    </row>
    <row r="207" spans="2:17" x14ac:dyDescent="0.25"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O207" s="24"/>
      <c r="P207" s="16"/>
      <c r="Q207" s="16"/>
    </row>
    <row r="208" spans="2:17" x14ac:dyDescent="0.25"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O208" s="24"/>
      <c r="P208" s="16"/>
      <c r="Q208" s="16"/>
    </row>
    <row r="209" spans="2:17" x14ac:dyDescent="0.25"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O209" s="24"/>
      <c r="P209" s="16"/>
      <c r="Q209" s="16"/>
    </row>
    <row r="210" spans="2:17" x14ac:dyDescent="0.25"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2:17" x14ac:dyDescent="0.25"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2:17" x14ac:dyDescent="0.25"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2:17" x14ac:dyDescent="0.25"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2:17" x14ac:dyDescent="0.25"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</sheetData>
  <sheetProtection sheet="1" objects="1" scenarios="1"/>
  <protectedRanges>
    <protectedRange sqref="O46:Q209 H179 M179 AF179 D179:G198" name="Range1"/>
    <protectedRange sqref="D16:G178" name="Range1_2"/>
  </protectedRanges>
  <mergeCells count="5">
    <mergeCell ref="N14:O14"/>
    <mergeCell ref="R3:S3"/>
    <mergeCell ref="B6:C6"/>
    <mergeCell ref="B7:C7"/>
    <mergeCell ref="C13:D13"/>
  </mergeCells>
  <conditionalFormatting sqref="J199:L199">
    <cfRule type="cellIs" dxfId="17" priority="3" stopIfTrue="1" operator="lessThanOrEqual">
      <formula>0</formula>
    </cfRule>
    <cfRule type="cellIs" dxfId="16" priority="4" stopIfTrue="1" operator="greaterThanOrEqual">
      <formula>$F$12</formula>
    </cfRule>
  </conditionalFormatting>
  <conditionalFormatting sqref="K180:L198 J15 J179:J198 J149">
    <cfRule type="cellIs" dxfId="15" priority="5" stopIfTrue="1" operator="lessThanOrEqual">
      <formula>0</formula>
    </cfRule>
  </conditionalFormatting>
  <conditionalFormatting sqref="M16:M178">
    <cfRule type="cellIs" dxfId="14" priority="6" stopIfTrue="1" operator="greaterThan">
      <formula>0</formula>
    </cfRule>
  </conditionalFormatting>
  <conditionalFormatting sqref="J150:J178">
    <cfRule type="cellIs" dxfId="13" priority="2" stopIfTrue="1" operator="lessThanOrEqual">
      <formula>0</formula>
    </cfRule>
  </conditionalFormatting>
  <conditionalFormatting sqref="J16:J148">
    <cfRule type="cellIs" dxfId="12" priority="1" stopIfTrue="1" operator="lessThanOrEqual">
      <formula>0</formula>
    </cfRule>
  </conditionalFormatting>
  <dataValidations count="4">
    <dataValidation type="list" allowBlank="1" showInputMessage="1" showErrorMessage="1" sqref="L7" xr:uid="{1D81384C-1B9B-4526-8182-8CB889C17A0B}">
      <formula1>$W$15:$W$35</formula1>
    </dataValidation>
    <dataValidation type="list" allowBlank="1" showInputMessage="1" showErrorMessage="1" sqref="M11" xr:uid="{15078F0A-7979-455D-A2EA-68A2E7D08189}">
      <formula1>$AC$15:$AC$20</formula1>
    </dataValidation>
    <dataValidation type="list" allowBlank="1" showInputMessage="1" showErrorMessage="1" sqref="L5" xr:uid="{5AC71FC5-292E-43B2-9F39-6A884082EDE5}">
      <formula1>$AA$15:$AA$24</formula1>
    </dataValidation>
    <dataValidation type="list" allowBlank="1" showInputMessage="1" showErrorMessage="1" sqref="L8" xr:uid="{F1C35511-6A9F-4215-8DF0-E9FDA51B89A1}">
      <formula1>$W$15:$W$24</formula1>
    </dataValidation>
  </dataValidations>
  <hyperlinks>
    <hyperlink ref="O34" r:id="rId1" xr:uid="{8154E3F5-B673-42AC-9D4F-B20EC9D58BE6}"/>
  </hyperlinks>
  <pageMargins left="0.75" right="0.75" top="1" bottom="1" header="0.5" footer="0.5"/>
  <pageSetup scale="55" fitToHeight="3" orientation="portrait" r:id="rId2"/>
  <headerFooter alignWithMargins="0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20</vt:i4>
      </vt:variant>
    </vt:vector>
  </HeadingPairs>
  <TitlesOfParts>
    <vt:vector size="32" baseType="lpstr">
      <vt:lpstr>Soils Data Input</vt:lpstr>
      <vt:lpstr>2021</vt:lpstr>
      <vt:lpstr>2022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About</vt:lpstr>
      <vt:lpstr>'2021'!Print_Area</vt:lpstr>
      <vt:lpstr>'2022'!Print_Area</vt:lpstr>
      <vt:lpstr>'2023'!Print_Area</vt:lpstr>
      <vt:lpstr>'2024'!Print_Area</vt:lpstr>
      <vt:lpstr>'2025'!Print_Area</vt:lpstr>
      <vt:lpstr>'2026'!Print_Area</vt:lpstr>
      <vt:lpstr>'2027'!Print_Area</vt:lpstr>
      <vt:lpstr>'2028'!Print_Area</vt:lpstr>
      <vt:lpstr>'2029'!Print_Area</vt:lpstr>
      <vt:lpstr>'2030'!Print_Area</vt:lpstr>
      <vt:lpstr>'2021'!Print_Titles</vt:lpstr>
      <vt:lpstr>'2022'!Print_Titles</vt:lpstr>
      <vt:lpstr>'2023'!Print_Titles</vt:lpstr>
      <vt:lpstr>'2024'!Print_Titles</vt:lpstr>
      <vt:lpstr>'2025'!Print_Titles</vt:lpstr>
      <vt:lpstr>'2026'!Print_Titles</vt:lpstr>
      <vt:lpstr>'2027'!Print_Titles</vt:lpstr>
      <vt:lpstr>'2028'!Print_Titles</vt:lpstr>
      <vt:lpstr>'2029'!Print_Titles</vt:lpstr>
      <vt:lpstr>'2030'!Print_Titles</vt:lpstr>
    </vt:vector>
  </TitlesOfParts>
  <Company>UW - Madison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Irrigation Water Management Spreadsheet</dc:title>
  <dc:creator>John Panuska and John Norman</dc:creator>
  <cp:lastModifiedBy>Denk, Doug - NRCS, Wausau, WI</cp:lastModifiedBy>
  <cp:lastPrinted>2021-03-02T21:33:54Z</cp:lastPrinted>
  <dcterms:created xsi:type="dcterms:W3CDTF">2008-03-31T20:51:05Z</dcterms:created>
  <dcterms:modified xsi:type="dcterms:W3CDTF">2021-03-08T18:00:13Z</dcterms:modified>
</cp:coreProperties>
</file>