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Hay Pricing" sheetId="1" r:id="rId1"/>
  </sheets>
  <definedNames>
    <definedName name="_xlnm.Print_Area" localSheetId="0">'Hay Pricing'!$A$1:$L$62</definedName>
  </definedNames>
  <calcPr fullCalcOnLoad="1"/>
</workbook>
</file>

<file path=xl/sharedStrings.xml><?xml version="1.0" encoding="utf-8"?>
<sst xmlns="http://schemas.openxmlformats.org/spreadsheetml/2006/main" count="34" uniqueCount="29">
  <si>
    <t>Hay Pricing Structure Based on D.M. Crude Protein and Relative Feed Value</t>
  </si>
  <si>
    <t>Percent dry matter:</t>
  </si>
  <si>
    <t>(from forage analysis)</t>
  </si>
  <si>
    <t>(set based on 100% dry matter)</t>
  </si>
  <si>
    <t xml:space="preserve">When pricing hay, it is suggested to set minimum and maximum acceptible values for CP and RFV.  This prevents hay from being delivered that is too low in quality and insures that premiums are not paid on excessive forage quality. </t>
  </si>
  <si>
    <t>Actual percent CP (dry matter):</t>
  </si>
  <si>
    <t>Actual RFV:</t>
  </si>
  <si>
    <t>Adjusted value per ton as fed:</t>
  </si>
  <si>
    <t>Adjusted market value @ 100% dry matter:</t>
  </si>
  <si>
    <t>Value for each 1 percentage unit change in CP:</t>
  </si>
  <si>
    <t>Value for each 1 point change in RFV:</t>
  </si>
  <si>
    <t>(amount to +/- from base quality)</t>
  </si>
  <si>
    <t xml:space="preserve">This is the value per wet ton </t>
  </si>
  <si>
    <t>fill-in values for blue cells</t>
  </si>
  <si>
    <t>Adjusted value for storage and shrink:</t>
  </si>
  <si>
    <t>Adjustment made for forage quality</t>
  </si>
  <si>
    <t>Final adjusted cost per ton of dry matter:</t>
  </si>
  <si>
    <t>(assumes 87% dry matter)</t>
  </si>
  <si>
    <t>Adjustment made for shrink</t>
  </si>
  <si>
    <t>Shrink factor (%):</t>
  </si>
  <si>
    <t>Harvesting cost ($/ton):</t>
  </si>
  <si>
    <t>Adjusted value for forage quality:</t>
  </si>
  <si>
    <t>Adjustment made for quality, shrink, and harvest costs</t>
  </si>
  <si>
    <t>D.M. Crude Protein</t>
  </si>
  <si>
    <t>Relative Feed Value</t>
  </si>
  <si>
    <t>Table 1:  Price Sensitivity Analysis Based on 100% Dry Matter</t>
  </si>
  <si>
    <t>Table 2:  Price Sensitivity Analysis Based on 87% Dry Matter</t>
  </si>
  <si>
    <t>Per ton market value of 20% CP, 150 RFV hay:</t>
  </si>
  <si>
    <t>Developed by Mike Rankin, Crops and Soils Agent, UW Extension-Fond du Lac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</si>
</sst>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49">
    <font>
      <sz val="10"/>
      <name val="Arial"/>
      <family val="0"/>
    </font>
    <font>
      <b/>
      <sz val="14"/>
      <name val="Arial"/>
      <family val="2"/>
    </font>
    <font>
      <sz val="12"/>
      <name val="Arial"/>
      <family val="2"/>
    </font>
    <font>
      <b/>
      <sz val="12"/>
      <name val="Arial"/>
      <family val="2"/>
    </font>
    <font>
      <sz val="10"/>
      <color indexed="10"/>
      <name val="Arial"/>
      <family val="2"/>
    </font>
    <font>
      <b/>
      <sz val="12"/>
      <color indexed="12"/>
      <name val="Arial"/>
      <family val="2"/>
    </font>
    <font>
      <sz val="8"/>
      <name val="Arial"/>
      <family val="2"/>
    </font>
    <font>
      <b/>
      <sz val="12"/>
      <color indexed="16"/>
      <name val="Arial"/>
      <family val="2"/>
    </font>
    <font>
      <b/>
      <sz val="12"/>
      <color indexed="8"/>
      <name val="Arial"/>
      <family val="2"/>
    </font>
    <font>
      <b/>
      <sz val="12"/>
      <color indexed="58"/>
      <name val="Arial"/>
      <family val="2"/>
    </font>
    <font>
      <sz val="12"/>
      <color indexed="8"/>
      <name val="Arial"/>
      <family val="2"/>
    </font>
    <font>
      <b/>
      <sz val="12"/>
      <color indexed="10"/>
      <name val="Arial"/>
      <family val="2"/>
    </font>
    <font>
      <sz val="9"/>
      <name val="Arial"/>
      <family val="0"/>
    </font>
    <font>
      <sz val="11"/>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4" fillId="0" borderId="0" xfId="0" applyFont="1" applyAlignment="1">
      <alignment horizontal="left"/>
    </xf>
    <xf numFmtId="164" fontId="3" fillId="33" borderId="10" xfId="0" applyNumberFormat="1" applyFont="1" applyFill="1" applyBorder="1" applyAlignment="1">
      <alignment horizontal="center"/>
    </xf>
    <xf numFmtId="0" fontId="5" fillId="0" borderId="0" xfId="0" applyFont="1" applyAlignment="1">
      <alignment horizontal="right"/>
    </xf>
    <xf numFmtId="0" fontId="5" fillId="0" borderId="0" xfId="0" applyFont="1" applyBorder="1" applyAlignment="1">
      <alignment horizontal="right"/>
    </xf>
    <xf numFmtId="164" fontId="2" fillId="0" borderId="11" xfId="0" applyNumberFormat="1" applyFont="1" applyFill="1" applyBorder="1" applyAlignment="1" applyProtection="1">
      <alignment horizontal="center"/>
      <protection locked="0"/>
    </xf>
    <xf numFmtId="1" fontId="2" fillId="0" borderId="11" xfId="0" applyNumberFormat="1" applyFont="1" applyFill="1" applyBorder="1" applyAlignment="1" applyProtection="1">
      <alignment horizontal="center"/>
      <protection locked="0"/>
    </xf>
    <xf numFmtId="0" fontId="0" fillId="0" borderId="0" xfId="0" applyFill="1" applyAlignment="1">
      <alignment horizontal="center"/>
    </xf>
    <xf numFmtId="0" fontId="0" fillId="0" borderId="0" xfId="0" applyFill="1" applyBorder="1" applyAlignment="1">
      <alignment horizontal="center" vertical="center" wrapText="1"/>
    </xf>
    <xf numFmtId="0" fontId="4" fillId="0" borderId="0" xfId="0" applyFont="1" applyAlignment="1">
      <alignment/>
    </xf>
    <xf numFmtId="164" fontId="2" fillId="34" borderId="10" xfId="0" applyNumberFormat="1" applyFont="1" applyFill="1" applyBorder="1" applyAlignment="1" applyProtection="1">
      <alignment horizontal="center"/>
      <protection/>
    </xf>
    <xf numFmtId="0" fontId="8" fillId="0" borderId="0" xfId="0" applyFont="1" applyAlignment="1">
      <alignment horizontal="right"/>
    </xf>
    <xf numFmtId="1" fontId="2" fillId="35" borderId="10" xfId="0" applyNumberFormat="1" applyFont="1" applyFill="1" applyBorder="1" applyAlignment="1" applyProtection="1">
      <alignment horizontal="center"/>
      <protection locked="0"/>
    </xf>
    <xf numFmtId="1" fontId="2" fillId="0" borderId="12" xfId="0" applyNumberFormat="1" applyFont="1" applyFill="1" applyBorder="1" applyAlignment="1" applyProtection="1">
      <alignment horizontal="center"/>
      <protection locked="0"/>
    </xf>
    <xf numFmtId="164" fontId="2" fillId="35" borderId="10" xfId="0" applyNumberFormat="1" applyFont="1" applyFill="1" applyBorder="1" applyAlignment="1" applyProtection="1">
      <alignment horizontal="center"/>
      <protection locked="0"/>
    </xf>
    <xf numFmtId="165" fontId="2" fillId="35" borderId="10" xfId="0" applyNumberFormat="1" applyFont="1" applyFill="1" applyBorder="1" applyAlignment="1" applyProtection="1">
      <alignment horizontal="center"/>
      <protection locked="0"/>
    </xf>
    <xf numFmtId="0" fontId="6" fillId="35" borderId="13" xfId="0" applyFont="1" applyFill="1" applyBorder="1" applyAlignment="1">
      <alignment horizontal="center" vertical="center" wrapText="1"/>
    </xf>
    <xf numFmtId="164" fontId="3" fillId="0" borderId="12" xfId="0" applyNumberFormat="1" applyFont="1" applyFill="1" applyBorder="1" applyAlignment="1">
      <alignment horizontal="center"/>
    </xf>
    <xf numFmtId="164" fontId="3" fillId="0" borderId="14" xfId="0" applyNumberFormat="1" applyFont="1" applyFill="1" applyBorder="1" applyAlignment="1">
      <alignment horizontal="center"/>
    </xf>
    <xf numFmtId="164" fontId="3" fillId="33" borderId="13" xfId="0" applyNumberFormat="1" applyFont="1" applyFill="1" applyBorder="1" applyAlignment="1">
      <alignment horizontal="center"/>
    </xf>
    <xf numFmtId="165" fontId="10" fillId="35" borderId="10" xfId="0" applyNumberFormat="1" applyFont="1" applyFill="1" applyBorder="1" applyAlignment="1" applyProtection="1">
      <alignment horizontal="center"/>
      <protection locked="0"/>
    </xf>
    <xf numFmtId="164" fontId="10" fillId="35" borderId="10" xfId="0" applyNumberFormat="1" applyFont="1" applyFill="1" applyBorder="1" applyAlignment="1" applyProtection="1">
      <alignment horizontal="center"/>
      <protection locked="0"/>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2" fillId="0" borderId="0" xfId="0" applyFont="1" applyAlignment="1">
      <alignment/>
    </xf>
    <xf numFmtId="0" fontId="13" fillId="0" borderId="0" xfId="0" applyFont="1" applyAlignment="1">
      <alignment horizontal="center"/>
    </xf>
    <xf numFmtId="0" fontId="14"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4" fillId="0" borderId="15" xfId="0" applyFont="1" applyFill="1" applyBorder="1" applyAlignment="1">
      <alignment horizontal="center" vertical="center"/>
    </xf>
    <xf numFmtId="2" fontId="14" fillId="0" borderId="0" xfId="0" applyNumberFormat="1" applyFont="1" applyFill="1" applyAlignment="1">
      <alignment horizontal="center" vertical="center"/>
    </xf>
    <xf numFmtId="2" fontId="14" fillId="0" borderId="15" xfId="0" applyNumberFormat="1" applyFont="1" applyFill="1" applyBorder="1" applyAlignment="1">
      <alignment horizontal="center" vertical="center"/>
    </xf>
    <xf numFmtId="0" fontId="14" fillId="36" borderId="15" xfId="0" applyFont="1" applyFill="1" applyBorder="1" applyAlignment="1">
      <alignment horizontal="center" vertical="center"/>
    </xf>
    <xf numFmtId="2" fontId="14" fillId="36" borderId="0" xfId="0" applyNumberFormat="1" applyFont="1" applyFill="1" applyAlignment="1">
      <alignment horizontal="center" vertical="center"/>
    </xf>
    <xf numFmtId="2" fontId="14" fillId="36" borderId="15" xfId="0" applyNumberFormat="1" applyFont="1" applyFill="1" applyBorder="1" applyAlignment="1">
      <alignment horizontal="center" vertical="center"/>
    </xf>
    <xf numFmtId="2" fontId="14" fillId="36" borderId="17" xfId="0" applyNumberFormat="1" applyFont="1" applyFill="1" applyBorder="1" applyAlignment="1">
      <alignment horizontal="center" vertical="center"/>
    </xf>
    <xf numFmtId="2" fontId="14" fillId="36" borderId="14" xfId="0" applyNumberFormat="1" applyFont="1" applyFill="1" applyBorder="1" applyAlignment="1">
      <alignment horizontal="center" vertical="center"/>
    </xf>
    <xf numFmtId="2" fontId="14" fillId="36" borderId="18" xfId="0" applyNumberFormat="1" applyFont="1" applyFill="1" applyBorder="1" applyAlignment="1">
      <alignment horizontal="center" vertical="center"/>
    </xf>
    <xf numFmtId="0" fontId="48" fillId="0" borderId="0" xfId="0" applyFont="1" applyAlignment="1">
      <alignment/>
    </xf>
    <xf numFmtId="0" fontId="48" fillId="0" borderId="0" xfId="0" applyFont="1" applyAlignment="1">
      <alignment horizontal="center"/>
    </xf>
    <xf numFmtId="0" fontId="1" fillId="0" borderId="0" xfId="0" applyFont="1" applyAlignment="1">
      <alignment horizontal="center"/>
    </xf>
    <xf numFmtId="0" fontId="12" fillId="34" borderId="19"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5" fillId="0" borderId="0" xfId="0" applyFont="1" applyBorder="1" applyAlignment="1">
      <alignment horizontal="right"/>
    </xf>
    <xf numFmtId="0" fontId="5" fillId="0" borderId="15" xfId="0" applyFont="1" applyBorder="1" applyAlignment="1">
      <alignment horizontal="right"/>
    </xf>
    <xf numFmtId="0" fontId="7" fillId="0" borderId="0" xfId="0" applyFont="1" applyAlignment="1">
      <alignment horizontal="right"/>
    </xf>
    <xf numFmtId="0" fontId="7" fillId="0" borderId="15" xfId="0" applyFont="1" applyBorder="1" applyAlignment="1">
      <alignment horizontal="right"/>
    </xf>
    <xf numFmtId="0" fontId="9" fillId="0" borderId="0" xfId="0" applyFont="1" applyAlignment="1">
      <alignment horizontal="right"/>
    </xf>
    <xf numFmtId="0" fontId="9" fillId="0" borderId="15" xfId="0" applyFont="1" applyBorder="1" applyAlignment="1">
      <alignment horizontal="right"/>
    </xf>
    <xf numFmtId="0" fontId="8" fillId="0" borderId="0" xfId="0" applyFont="1" applyAlignment="1">
      <alignment horizontal="right"/>
    </xf>
    <xf numFmtId="0" fontId="5" fillId="0" borderId="0" xfId="0" applyFont="1" applyAlignment="1">
      <alignment horizontal="right"/>
    </xf>
    <xf numFmtId="0" fontId="8" fillId="0" borderId="15" xfId="0" applyFont="1" applyBorder="1" applyAlignment="1">
      <alignment horizontal="right"/>
    </xf>
    <xf numFmtId="0" fontId="11" fillId="0" borderId="0" xfId="0" applyFont="1" applyAlignment="1">
      <alignment horizontal="right"/>
    </xf>
    <xf numFmtId="0" fontId="11" fillId="0" borderId="25" xfId="0" applyFont="1" applyBorder="1" applyAlignment="1">
      <alignment horizontal="right"/>
    </xf>
    <xf numFmtId="0" fontId="14" fillId="0" borderId="0" xfId="0" applyFont="1" applyAlignment="1">
      <alignment horizontal="center"/>
    </xf>
    <xf numFmtId="0" fontId="3" fillId="0" borderId="0" xfId="0" applyFont="1" applyAlignment="1">
      <alignment horizontal="center" vertical="center" textRotation="90"/>
    </xf>
    <xf numFmtId="0" fontId="1"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showGridLines="0" tabSelected="1" zoomScalePageLayoutView="0" workbookViewId="0" topLeftCell="A1">
      <selection activeCell="G5" sqref="G5"/>
    </sheetView>
  </sheetViews>
  <sheetFormatPr defaultColWidth="9.140625" defaultRowHeight="12.75"/>
  <cols>
    <col min="1" max="1" width="4.421875" style="0" customWidth="1"/>
    <col min="2" max="2" width="8.421875" style="1" customWidth="1"/>
    <col min="3" max="4" width="10.7109375" style="1" customWidth="1"/>
    <col min="5" max="5" width="11.28125" style="1" customWidth="1"/>
    <col min="6" max="6" width="11.421875" style="1" customWidth="1"/>
    <col min="7" max="7" width="11.57421875" style="1" customWidth="1"/>
    <col min="8" max="8" width="11.28125" style="1" customWidth="1"/>
    <col min="9" max="9" width="11.00390625" style="1" customWidth="1"/>
    <col min="10" max="12" width="11.28125" style="1" customWidth="1"/>
  </cols>
  <sheetData>
    <row r="1" spans="1:12" ht="18">
      <c r="A1" s="43" t="s">
        <v>0</v>
      </c>
      <c r="B1" s="43"/>
      <c r="C1" s="43"/>
      <c r="D1" s="43"/>
      <c r="E1" s="43"/>
      <c r="F1" s="43"/>
      <c r="G1" s="43"/>
      <c r="H1" s="43"/>
      <c r="I1" s="43"/>
      <c r="J1" s="43"/>
      <c r="K1" s="43"/>
      <c r="L1" s="43"/>
    </row>
    <row r="2" spans="1:12" ht="10.5" customHeight="1" thickBot="1">
      <c r="A2" s="3"/>
      <c r="B2" s="3"/>
      <c r="C2" s="3"/>
      <c r="D2" s="3"/>
      <c r="E2" s="3"/>
      <c r="F2" s="3"/>
      <c r="G2" s="3"/>
      <c r="H2" s="3"/>
      <c r="I2" s="3"/>
      <c r="J2" s="3"/>
      <c r="K2" s="3"/>
      <c r="L2" s="3"/>
    </row>
    <row r="3" spans="7:12" ht="23.25" customHeight="1" thickBot="1">
      <c r="G3" s="19" t="s">
        <v>13</v>
      </c>
      <c r="K3" s="10"/>
      <c r="L3" s="11"/>
    </row>
    <row r="4" spans="7:12" ht="6" customHeight="1">
      <c r="G4" s="26"/>
      <c r="K4" s="10"/>
      <c r="L4" s="11"/>
    </row>
    <row r="5" spans="2:12" ht="15.75" customHeight="1" thickBot="1">
      <c r="B5" s="52" t="s">
        <v>27</v>
      </c>
      <c r="C5" s="52"/>
      <c r="D5" s="52"/>
      <c r="E5" s="52"/>
      <c r="F5" s="53"/>
      <c r="G5" s="17">
        <v>200</v>
      </c>
      <c r="H5" s="4" t="s">
        <v>17</v>
      </c>
      <c r="K5" s="25"/>
      <c r="L5" s="11"/>
    </row>
    <row r="6" spans="2:12" ht="15.75" customHeight="1" thickTop="1">
      <c r="B6" s="52" t="s">
        <v>8</v>
      </c>
      <c r="C6" s="52"/>
      <c r="D6" s="52"/>
      <c r="E6" s="52"/>
      <c r="F6" s="53"/>
      <c r="G6" s="13">
        <f>G5/0.87</f>
        <v>229.88505747126436</v>
      </c>
      <c r="H6" s="4" t="s">
        <v>3</v>
      </c>
      <c r="K6" s="44" t="s">
        <v>4</v>
      </c>
      <c r="L6" s="45"/>
    </row>
    <row r="7" spans="2:12" ht="6" customHeight="1">
      <c r="B7" s="6"/>
      <c r="C7" s="6"/>
      <c r="D7" s="6"/>
      <c r="E7" s="6"/>
      <c r="F7" s="7"/>
      <c r="G7" s="8"/>
      <c r="H7" s="4"/>
      <c r="K7" s="46"/>
      <c r="L7" s="47"/>
    </row>
    <row r="8" spans="2:12" ht="15.75" customHeight="1">
      <c r="B8" s="54" t="s">
        <v>9</v>
      </c>
      <c r="C8" s="54"/>
      <c r="D8" s="54"/>
      <c r="E8" s="54"/>
      <c r="F8" s="55"/>
      <c r="G8" s="17">
        <v>10</v>
      </c>
      <c r="H8" s="12" t="s">
        <v>11</v>
      </c>
      <c r="K8" s="46"/>
      <c r="L8" s="47"/>
    </row>
    <row r="9" spans="2:12" ht="15.75" customHeight="1">
      <c r="B9" s="54" t="s">
        <v>10</v>
      </c>
      <c r="C9" s="54"/>
      <c r="D9" s="54"/>
      <c r="E9" s="54"/>
      <c r="F9" s="55"/>
      <c r="G9" s="17">
        <v>1</v>
      </c>
      <c r="H9" s="12" t="s">
        <v>11</v>
      </c>
      <c r="K9" s="46"/>
      <c r="L9" s="47"/>
    </row>
    <row r="10" spans="2:12" ht="6" customHeight="1">
      <c r="B10" s="6"/>
      <c r="C10" s="6"/>
      <c r="D10" s="6"/>
      <c r="E10" s="6"/>
      <c r="F10" s="7"/>
      <c r="G10" s="8"/>
      <c r="H10" s="4"/>
      <c r="K10" s="46"/>
      <c r="L10" s="47"/>
    </row>
    <row r="11" spans="2:12" ht="15.75">
      <c r="B11" s="2"/>
      <c r="C11" s="57" t="s">
        <v>1</v>
      </c>
      <c r="D11" s="57"/>
      <c r="E11" s="57"/>
      <c r="F11" s="57"/>
      <c r="G11" s="18">
        <v>45</v>
      </c>
      <c r="H11" s="4" t="s">
        <v>2</v>
      </c>
      <c r="K11" s="46"/>
      <c r="L11" s="47"/>
    </row>
    <row r="12" spans="2:12" ht="15.75">
      <c r="B12" s="57" t="s">
        <v>5</v>
      </c>
      <c r="C12" s="57"/>
      <c r="D12" s="57"/>
      <c r="E12" s="57"/>
      <c r="F12" s="51"/>
      <c r="G12" s="18">
        <v>20</v>
      </c>
      <c r="H12" s="4" t="s">
        <v>2</v>
      </c>
      <c r="K12" s="46"/>
      <c r="L12" s="47"/>
    </row>
    <row r="13" spans="2:12" ht="15.75">
      <c r="B13" s="57" t="s">
        <v>6</v>
      </c>
      <c r="C13" s="57"/>
      <c r="D13" s="57"/>
      <c r="E13" s="57"/>
      <c r="F13" s="51"/>
      <c r="G13" s="15">
        <v>160</v>
      </c>
      <c r="H13" s="4" t="s">
        <v>2</v>
      </c>
      <c r="K13" s="46"/>
      <c r="L13" s="47"/>
    </row>
    <row r="14" spans="2:12" ht="6" customHeight="1" thickBot="1">
      <c r="B14" s="6"/>
      <c r="C14" s="6"/>
      <c r="D14" s="6"/>
      <c r="E14" s="6"/>
      <c r="F14" s="7"/>
      <c r="G14" s="16"/>
      <c r="H14" s="4"/>
      <c r="K14" s="48"/>
      <c r="L14" s="49"/>
    </row>
    <row r="15" spans="2:12" ht="16.5" customHeight="1" thickTop="1">
      <c r="B15" s="6"/>
      <c r="C15" s="6"/>
      <c r="D15" s="50" t="s">
        <v>19</v>
      </c>
      <c r="E15" s="50"/>
      <c r="F15" s="51"/>
      <c r="G15" s="23">
        <v>0</v>
      </c>
      <c r="H15" s="4"/>
      <c r="K15" s="11"/>
      <c r="L15" s="11"/>
    </row>
    <row r="16" spans="2:12" ht="16.5" customHeight="1">
      <c r="B16" s="6"/>
      <c r="C16" s="6"/>
      <c r="D16" s="50" t="s">
        <v>20</v>
      </c>
      <c r="E16" s="50"/>
      <c r="F16" s="51"/>
      <c r="G16" s="24">
        <v>0</v>
      </c>
      <c r="H16" s="4"/>
      <c r="K16" s="11"/>
      <c r="L16" s="11"/>
    </row>
    <row r="17" spans="2:12" ht="6.75" customHeight="1">
      <c r="B17" s="6"/>
      <c r="C17" s="6"/>
      <c r="D17" s="6"/>
      <c r="E17" s="6"/>
      <c r="F17" s="7"/>
      <c r="G17" s="9"/>
      <c r="H17" s="4"/>
      <c r="K17" s="11"/>
      <c r="L17" s="11"/>
    </row>
    <row r="18" spans="2:12" ht="15.75">
      <c r="B18" s="2"/>
      <c r="C18" s="56" t="s">
        <v>21</v>
      </c>
      <c r="D18" s="56"/>
      <c r="E18" s="56"/>
      <c r="F18" s="56"/>
      <c r="G18" s="5">
        <f>(G6+(G12-20)*$G$8)+((G13-150)*$G$9)</f>
        <v>239.88505747126436</v>
      </c>
      <c r="H18" s="4" t="s">
        <v>15</v>
      </c>
      <c r="K18" s="11"/>
      <c r="L18" s="11"/>
    </row>
    <row r="19" spans="2:12" ht="15.75">
      <c r="B19" s="2"/>
      <c r="C19" s="56" t="s">
        <v>14</v>
      </c>
      <c r="D19" s="56"/>
      <c r="E19" s="56"/>
      <c r="F19" s="58"/>
      <c r="G19" s="5">
        <f>G18*((100-G15)/100)</f>
        <v>239.88505747126436</v>
      </c>
      <c r="H19" s="4" t="s">
        <v>18</v>
      </c>
      <c r="K19" s="11"/>
      <c r="L19" s="11"/>
    </row>
    <row r="20" spans="2:12" ht="7.5" customHeight="1" thickBot="1">
      <c r="B20" s="2"/>
      <c r="C20" s="14"/>
      <c r="D20" s="14"/>
      <c r="E20" s="14"/>
      <c r="F20" s="14"/>
      <c r="G20" s="20"/>
      <c r="H20" s="4"/>
      <c r="K20" s="11"/>
      <c r="L20" s="11"/>
    </row>
    <row r="21" spans="2:12" ht="16.5" thickBot="1">
      <c r="B21" s="59" t="s">
        <v>16</v>
      </c>
      <c r="C21" s="59"/>
      <c r="D21" s="59"/>
      <c r="E21" s="59"/>
      <c r="F21" s="60"/>
      <c r="G21" s="22">
        <f>G19-G16</f>
        <v>239.88505747126436</v>
      </c>
      <c r="H21" s="4" t="s">
        <v>22</v>
      </c>
      <c r="K21" s="11"/>
      <c r="L21" s="11"/>
    </row>
    <row r="22" spans="2:12" ht="8.25" customHeight="1">
      <c r="B22" s="2"/>
      <c r="C22" s="14"/>
      <c r="D22" s="14"/>
      <c r="E22" s="14"/>
      <c r="F22" s="14"/>
      <c r="G22" s="21"/>
      <c r="H22" s="4"/>
      <c r="K22" s="11"/>
      <c r="L22" s="11"/>
    </row>
    <row r="23" spans="2:12" ht="15.75">
      <c r="B23" s="2"/>
      <c r="C23" s="56" t="s">
        <v>7</v>
      </c>
      <c r="D23" s="56"/>
      <c r="E23" s="56"/>
      <c r="F23" s="56"/>
      <c r="G23" s="5">
        <f>G21*(G11/100)</f>
        <v>107.94827586206897</v>
      </c>
      <c r="H23" s="4" t="s">
        <v>12</v>
      </c>
      <c r="K23" s="11"/>
      <c r="L23" s="11"/>
    </row>
    <row r="24" spans="11:12" ht="25.5" customHeight="1">
      <c r="K24" s="11"/>
      <c r="L24" s="11"/>
    </row>
    <row r="25" spans="1:12" ht="18">
      <c r="A25" s="63" t="s">
        <v>25</v>
      </c>
      <c r="B25" s="63"/>
      <c r="C25" s="63"/>
      <c r="D25" s="63"/>
      <c r="E25" s="63"/>
      <c r="F25" s="63"/>
      <c r="G25" s="63"/>
      <c r="H25" s="63"/>
      <c r="I25" s="63"/>
      <c r="J25" s="63"/>
      <c r="K25" s="63"/>
      <c r="L25" s="63"/>
    </row>
    <row r="26" ht="6.75" customHeight="1"/>
    <row r="27" spans="1:12" ht="15.75">
      <c r="A27" s="27"/>
      <c r="B27" s="28"/>
      <c r="C27" s="61" t="s">
        <v>23</v>
      </c>
      <c r="D27" s="61"/>
      <c r="E27" s="61"/>
      <c r="F27" s="61"/>
      <c r="G27" s="61"/>
      <c r="H27" s="61"/>
      <c r="I27" s="61"/>
      <c r="J27" s="61"/>
      <c r="K27" s="61"/>
      <c r="L27" s="61"/>
    </row>
    <row r="28" spans="1:12" ht="15.75">
      <c r="A28" s="27"/>
      <c r="B28" s="28"/>
      <c r="C28" s="29">
        <v>14</v>
      </c>
      <c r="D28" s="29">
        <v>15</v>
      </c>
      <c r="E28" s="29">
        <v>16</v>
      </c>
      <c r="F28" s="29">
        <v>17</v>
      </c>
      <c r="G28" s="29">
        <v>18</v>
      </c>
      <c r="H28" s="29">
        <v>19</v>
      </c>
      <c r="I28" s="29">
        <v>20</v>
      </c>
      <c r="J28" s="29">
        <v>21</v>
      </c>
      <c r="K28" s="29">
        <v>22</v>
      </c>
      <c r="L28" s="29">
        <v>23</v>
      </c>
    </row>
    <row r="29" spans="1:12" ht="15">
      <c r="A29" s="27"/>
      <c r="B29" s="30"/>
      <c r="C29" s="28"/>
      <c r="D29" s="28"/>
      <c r="E29" s="28"/>
      <c r="F29" s="28"/>
      <c r="G29" s="28"/>
      <c r="H29" s="28"/>
      <c r="I29" s="28"/>
      <c r="J29" s="28"/>
      <c r="K29" s="28"/>
      <c r="L29" s="31"/>
    </row>
    <row r="30" spans="1:12" ht="15.75" customHeight="1">
      <c r="A30" s="62" t="s">
        <v>24</v>
      </c>
      <c r="B30" s="32">
        <v>125</v>
      </c>
      <c r="C30" s="33">
        <f aca="true" t="shared" si="0" ref="C30:L41">(($G$6+((C$28-20)*$G$8)+($B30-150)*$G$9))*((100-$G$15)/100)-$G$16</f>
        <v>144.88505747126436</v>
      </c>
      <c r="D30" s="33">
        <f t="shared" si="0"/>
        <v>154.88505747126436</v>
      </c>
      <c r="E30" s="33">
        <f t="shared" si="0"/>
        <v>164.88505747126436</v>
      </c>
      <c r="F30" s="33">
        <f t="shared" si="0"/>
        <v>174.88505747126436</v>
      </c>
      <c r="G30" s="33">
        <f t="shared" si="0"/>
        <v>184.88505747126436</v>
      </c>
      <c r="H30" s="33">
        <f t="shared" si="0"/>
        <v>194.88505747126436</v>
      </c>
      <c r="I30" s="33">
        <f t="shared" si="0"/>
        <v>204.88505747126436</v>
      </c>
      <c r="J30" s="33">
        <f t="shared" si="0"/>
        <v>214.88505747126436</v>
      </c>
      <c r="K30" s="33">
        <f t="shared" si="0"/>
        <v>224.88505747126436</v>
      </c>
      <c r="L30" s="34">
        <f t="shared" si="0"/>
        <v>234.88505747126436</v>
      </c>
    </row>
    <row r="31" spans="1:12" ht="15">
      <c r="A31" s="62"/>
      <c r="B31" s="35">
        <v>130</v>
      </c>
      <c r="C31" s="36">
        <f t="shared" si="0"/>
        <v>149.88505747126436</v>
      </c>
      <c r="D31" s="36">
        <f t="shared" si="0"/>
        <v>159.88505747126436</v>
      </c>
      <c r="E31" s="36">
        <f t="shared" si="0"/>
        <v>169.88505747126436</v>
      </c>
      <c r="F31" s="36">
        <f t="shared" si="0"/>
        <v>179.88505747126436</v>
      </c>
      <c r="G31" s="36">
        <f t="shared" si="0"/>
        <v>189.88505747126436</v>
      </c>
      <c r="H31" s="36">
        <f t="shared" si="0"/>
        <v>199.88505747126436</v>
      </c>
      <c r="I31" s="36">
        <f t="shared" si="0"/>
        <v>209.88505747126436</v>
      </c>
      <c r="J31" s="36">
        <f t="shared" si="0"/>
        <v>219.88505747126436</v>
      </c>
      <c r="K31" s="36">
        <f t="shared" si="0"/>
        <v>229.88505747126436</v>
      </c>
      <c r="L31" s="37">
        <f t="shared" si="0"/>
        <v>239.88505747126436</v>
      </c>
    </row>
    <row r="32" spans="1:12" ht="15">
      <c r="A32" s="62"/>
      <c r="B32" s="32">
        <v>135</v>
      </c>
      <c r="C32" s="33">
        <f t="shared" si="0"/>
        <v>154.88505747126436</v>
      </c>
      <c r="D32" s="33">
        <f t="shared" si="0"/>
        <v>164.88505747126436</v>
      </c>
      <c r="E32" s="33">
        <f t="shared" si="0"/>
        <v>174.88505747126436</v>
      </c>
      <c r="F32" s="33">
        <f t="shared" si="0"/>
        <v>184.88505747126436</v>
      </c>
      <c r="G32" s="33">
        <f t="shared" si="0"/>
        <v>194.88505747126436</v>
      </c>
      <c r="H32" s="33">
        <f t="shared" si="0"/>
        <v>204.88505747126436</v>
      </c>
      <c r="I32" s="33">
        <f t="shared" si="0"/>
        <v>214.88505747126436</v>
      </c>
      <c r="J32" s="33">
        <f t="shared" si="0"/>
        <v>224.88505747126436</v>
      </c>
      <c r="K32" s="33">
        <f t="shared" si="0"/>
        <v>234.88505747126436</v>
      </c>
      <c r="L32" s="34">
        <f t="shared" si="0"/>
        <v>244.88505747126436</v>
      </c>
    </row>
    <row r="33" spans="1:12" ht="15">
      <c r="A33" s="62"/>
      <c r="B33" s="35">
        <v>140</v>
      </c>
      <c r="C33" s="36">
        <f t="shared" si="0"/>
        <v>159.88505747126436</v>
      </c>
      <c r="D33" s="36">
        <f t="shared" si="0"/>
        <v>169.88505747126436</v>
      </c>
      <c r="E33" s="36">
        <f t="shared" si="0"/>
        <v>179.88505747126436</v>
      </c>
      <c r="F33" s="36">
        <f t="shared" si="0"/>
        <v>189.88505747126436</v>
      </c>
      <c r="G33" s="36">
        <f t="shared" si="0"/>
        <v>199.88505747126436</v>
      </c>
      <c r="H33" s="36">
        <f t="shared" si="0"/>
        <v>209.88505747126436</v>
      </c>
      <c r="I33" s="36">
        <f t="shared" si="0"/>
        <v>219.88505747126436</v>
      </c>
      <c r="J33" s="36">
        <f t="shared" si="0"/>
        <v>229.88505747126436</v>
      </c>
      <c r="K33" s="36">
        <f t="shared" si="0"/>
        <v>239.88505747126436</v>
      </c>
      <c r="L33" s="37">
        <f t="shared" si="0"/>
        <v>249.88505747126436</v>
      </c>
    </row>
    <row r="34" spans="1:12" ht="15">
      <c r="A34" s="62"/>
      <c r="B34" s="32">
        <v>145</v>
      </c>
      <c r="C34" s="33">
        <f t="shared" si="0"/>
        <v>164.88505747126436</v>
      </c>
      <c r="D34" s="33">
        <f t="shared" si="0"/>
        <v>174.88505747126436</v>
      </c>
      <c r="E34" s="33">
        <f t="shared" si="0"/>
        <v>184.88505747126436</v>
      </c>
      <c r="F34" s="33">
        <f t="shared" si="0"/>
        <v>194.88505747126436</v>
      </c>
      <c r="G34" s="33">
        <f t="shared" si="0"/>
        <v>204.88505747126436</v>
      </c>
      <c r="H34" s="33">
        <f t="shared" si="0"/>
        <v>214.88505747126436</v>
      </c>
      <c r="I34" s="33">
        <f t="shared" si="0"/>
        <v>224.88505747126436</v>
      </c>
      <c r="J34" s="33">
        <f t="shared" si="0"/>
        <v>234.88505747126436</v>
      </c>
      <c r="K34" s="33">
        <f t="shared" si="0"/>
        <v>244.88505747126436</v>
      </c>
      <c r="L34" s="34">
        <f t="shared" si="0"/>
        <v>254.88505747126436</v>
      </c>
    </row>
    <row r="35" spans="1:12" ht="15">
      <c r="A35" s="62"/>
      <c r="B35" s="35">
        <v>150</v>
      </c>
      <c r="C35" s="36">
        <f t="shared" si="0"/>
        <v>169.88505747126436</v>
      </c>
      <c r="D35" s="36">
        <f t="shared" si="0"/>
        <v>179.88505747126436</v>
      </c>
      <c r="E35" s="36">
        <f t="shared" si="0"/>
        <v>189.88505747126436</v>
      </c>
      <c r="F35" s="36">
        <f t="shared" si="0"/>
        <v>199.88505747126436</v>
      </c>
      <c r="G35" s="36">
        <f t="shared" si="0"/>
        <v>209.88505747126436</v>
      </c>
      <c r="H35" s="36">
        <f t="shared" si="0"/>
        <v>219.88505747126436</v>
      </c>
      <c r="I35" s="36">
        <f t="shared" si="0"/>
        <v>229.88505747126436</v>
      </c>
      <c r="J35" s="36">
        <f t="shared" si="0"/>
        <v>239.88505747126436</v>
      </c>
      <c r="K35" s="36">
        <f t="shared" si="0"/>
        <v>249.88505747126436</v>
      </c>
      <c r="L35" s="37">
        <f t="shared" si="0"/>
        <v>259.88505747126436</v>
      </c>
    </row>
    <row r="36" spans="1:12" ht="15">
      <c r="A36" s="62"/>
      <c r="B36" s="32">
        <v>155</v>
      </c>
      <c r="C36" s="33">
        <f t="shared" si="0"/>
        <v>174.88505747126436</v>
      </c>
      <c r="D36" s="33">
        <f t="shared" si="0"/>
        <v>184.88505747126436</v>
      </c>
      <c r="E36" s="33">
        <f t="shared" si="0"/>
        <v>194.88505747126436</v>
      </c>
      <c r="F36" s="33">
        <f t="shared" si="0"/>
        <v>204.88505747126436</v>
      </c>
      <c r="G36" s="33">
        <f t="shared" si="0"/>
        <v>214.88505747126436</v>
      </c>
      <c r="H36" s="33">
        <f t="shared" si="0"/>
        <v>224.88505747126436</v>
      </c>
      <c r="I36" s="33">
        <f t="shared" si="0"/>
        <v>234.88505747126436</v>
      </c>
      <c r="J36" s="33">
        <f t="shared" si="0"/>
        <v>244.88505747126436</v>
      </c>
      <c r="K36" s="33">
        <f t="shared" si="0"/>
        <v>254.88505747126436</v>
      </c>
      <c r="L36" s="34">
        <f t="shared" si="0"/>
        <v>264.88505747126436</v>
      </c>
    </row>
    <row r="37" spans="1:12" ht="15">
      <c r="A37" s="62"/>
      <c r="B37" s="35">
        <v>160</v>
      </c>
      <c r="C37" s="36">
        <f t="shared" si="0"/>
        <v>179.88505747126436</v>
      </c>
      <c r="D37" s="36">
        <f t="shared" si="0"/>
        <v>189.88505747126436</v>
      </c>
      <c r="E37" s="36">
        <f t="shared" si="0"/>
        <v>199.88505747126436</v>
      </c>
      <c r="F37" s="36">
        <f t="shared" si="0"/>
        <v>209.88505747126436</v>
      </c>
      <c r="G37" s="36">
        <f t="shared" si="0"/>
        <v>219.88505747126436</v>
      </c>
      <c r="H37" s="36">
        <f t="shared" si="0"/>
        <v>229.88505747126436</v>
      </c>
      <c r="I37" s="36">
        <f t="shared" si="0"/>
        <v>239.88505747126436</v>
      </c>
      <c r="J37" s="36">
        <f t="shared" si="0"/>
        <v>249.88505747126436</v>
      </c>
      <c r="K37" s="36">
        <f t="shared" si="0"/>
        <v>259.88505747126436</v>
      </c>
      <c r="L37" s="37">
        <f t="shared" si="0"/>
        <v>269.88505747126436</v>
      </c>
    </row>
    <row r="38" spans="1:12" ht="15">
      <c r="A38" s="62"/>
      <c r="B38" s="32">
        <v>165</v>
      </c>
      <c r="C38" s="33">
        <f t="shared" si="0"/>
        <v>184.88505747126436</v>
      </c>
      <c r="D38" s="33">
        <f t="shared" si="0"/>
        <v>194.88505747126436</v>
      </c>
      <c r="E38" s="33">
        <f t="shared" si="0"/>
        <v>204.88505747126436</v>
      </c>
      <c r="F38" s="33">
        <f t="shared" si="0"/>
        <v>214.88505747126436</v>
      </c>
      <c r="G38" s="33">
        <f t="shared" si="0"/>
        <v>224.88505747126436</v>
      </c>
      <c r="H38" s="33">
        <f t="shared" si="0"/>
        <v>234.88505747126436</v>
      </c>
      <c r="I38" s="33">
        <f t="shared" si="0"/>
        <v>244.88505747126436</v>
      </c>
      <c r="J38" s="33">
        <f t="shared" si="0"/>
        <v>254.88505747126436</v>
      </c>
      <c r="K38" s="33">
        <f t="shared" si="0"/>
        <v>264.88505747126436</v>
      </c>
      <c r="L38" s="34">
        <f t="shared" si="0"/>
        <v>274.88505747126436</v>
      </c>
    </row>
    <row r="39" spans="1:12" ht="15">
      <c r="A39" s="62"/>
      <c r="B39" s="35">
        <v>170</v>
      </c>
      <c r="C39" s="36">
        <f t="shared" si="0"/>
        <v>189.88505747126436</v>
      </c>
      <c r="D39" s="36">
        <f t="shared" si="0"/>
        <v>199.88505747126436</v>
      </c>
      <c r="E39" s="36">
        <f t="shared" si="0"/>
        <v>209.88505747126436</v>
      </c>
      <c r="F39" s="36">
        <f t="shared" si="0"/>
        <v>219.88505747126436</v>
      </c>
      <c r="G39" s="36">
        <f t="shared" si="0"/>
        <v>229.88505747126436</v>
      </c>
      <c r="H39" s="36">
        <f t="shared" si="0"/>
        <v>239.88505747126436</v>
      </c>
      <c r="I39" s="36">
        <f t="shared" si="0"/>
        <v>249.88505747126436</v>
      </c>
      <c r="J39" s="36">
        <f t="shared" si="0"/>
        <v>259.88505747126436</v>
      </c>
      <c r="K39" s="36">
        <f t="shared" si="0"/>
        <v>269.88505747126436</v>
      </c>
      <c r="L39" s="37">
        <f t="shared" si="0"/>
        <v>279.88505747126436</v>
      </c>
    </row>
    <row r="40" spans="1:12" ht="15">
      <c r="A40" s="62"/>
      <c r="B40" s="32">
        <v>175</v>
      </c>
      <c r="C40" s="33">
        <f t="shared" si="0"/>
        <v>194.88505747126436</v>
      </c>
      <c r="D40" s="33">
        <f t="shared" si="0"/>
        <v>204.88505747126436</v>
      </c>
      <c r="E40" s="33">
        <f t="shared" si="0"/>
        <v>214.88505747126436</v>
      </c>
      <c r="F40" s="33">
        <f t="shared" si="0"/>
        <v>224.88505747126436</v>
      </c>
      <c r="G40" s="33">
        <f t="shared" si="0"/>
        <v>234.88505747126436</v>
      </c>
      <c r="H40" s="33">
        <f t="shared" si="0"/>
        <v>244.88505747126436</v>
      </c>
      <c r="I40" s="33">
        <f t="shared" si="0"/>
        <v>254.88505747126436</v>
      </c>
      <c r="J40" s="33">
        <f t="shared" si="0"/>
        <v>264.88505747126436</v>
      </c>
      <c r="K40" s="33">
        <f t="shared" si="0"/>
        <v>274.88505747126436</v>
      </c>
      <c r="L40" s="34">
        <f t="shared" si="0"/>
        <v>284.88505747126436</v>
      </c>
    </row>
    <row r="41" spans="1:12" ht="15">
      <c r="A41" s="62"/>
      <c r="B41" s="35">
        <v>180</v>
      </c>
      <c r="C41" s="38">
        <f t="shared" si="0"/>
        <v>199.88505747126436</v>
      </c>
      <c r="D41" s="39">
        <f t="shared" si="0"/>
        <v>209.88505747126436</v>
      </c>
      <c r="E41" s="39">
        <f t="shared" si="0"/>
        <v>219.88505747126436</v>
      </c>
      <c r="F41" s="39">
        <f t="shared" si="0"/>
        <v>229.88505747126436</v>
      </c>
      <c r="G41" s="39">
        <f t="shared" si="0"/>
        <v>239.88505747126436</v>
      </c>
      <c r="H41" s="39">
        <f t="shared" si="0"/>
        <v>249.88505747126436</v>
      </c>
      <c r="I41" s="39">
        <f t="shared" si="0"/>
        <v>259.88505747126436</v>
      </c>
      <c r="J41" s="39">
        <f t="shared" si="0"/>
        <v>269.88505747126436</v>
      </c>
      <c r="K41" s="39">
        <f t="shared" si="0"/>
        <v>279.88505747126436</v>
      </c>
      <c r="L41" s="40">
        <f t="shared" si="0"/>
        <v>289.88505747126436</v>
      </c>
    </row>
    <row r="44" spans="1:12" ht="18">
      <c r="A44" s="63" t="s">
        <v>26</v>
      </c>
      <c r="B44" s="63"/>
      <c r="C44" s="63"/>
      <c r="D44" s="63"/>
      <c r="E44" s="63"/>
      <c r="F44" s="63"/>
      <c r="G44" s="63"/>
      <c r="H44" s="63"/>
      <c r="I44" s="63"/>
      <c r="J44" s="63"/>
      <c r="K44" s="63"/>
      <c r="L44" s="63"/>
    </row>
    <row r="46" spans="1:12" ht="15.75">
      <c r="A46" s="27"/>
      <c r="B46" s="28"/>
      <c r="C46" s="61" t="s">
        <v>23</v>
      </c>
      <c r="D46" s="61"/>
      <c r="E46" s="61"/>
      <c r="F46" s="61"/>
      <c r="G46" s="61"/>
      <c r="H46" s="61"/>
      <c r="I46" s="61"/>
      <c r="J46" s="61"/>
      <c r="K46" s="61"/>
      <c r="L46" s="61"/>
    </row>
    <row r="47" spans="1:12" ht="15.75">
      <c r="A47" s="27"/>
      <c r="B47" s="28"/>
      <c r="C47" s="29">
        <v>14</v>
      </c>
      <c r="D47" s="29">
        <v>15</v>
      </c>
      <c r="E47" s="29">
        <v>16</v>
      </c>
      <c r="F47" s="29">
        <v>17</v>
      </c>
      <c r="G47" s="29">
        <v>18</v>
      </c>
      <c r="H47" s="29">
        <v>19</v>
      </c>
      <c r="I47" s="29">
        <v>20</v>
      </c>
      <c r="J47" s="29">
        <v>21</v>
      </c>
      <c r="K47" s="29">
        <v>22</v>
      </c>
      <c r="L47" s="29">
        <v>23</v>
      </c>
    </row>
    <row r="48" spans="1:12" ht="15">
      <c r="A48" s="27"/>
      <c r="B48" s="30"/>
      <c r="C48" s="28"/>
      <c r="D48" s="28"/>
      <c r="E48" s="28"/>
      <c r="F48" s="28"/>
      <c r="G48" s="28"/>
      <c r="H48" s="28"/>
      <c r="I48" s="28"/>
      <c r="J48" s="28"/>
      <c r="K48" s="28"/>
      <c r="L48" s="31"/>
    </row>
    <row r="49" spans="1:12" ht="15">
      <c r="A49" s="62" t="s">
        <v>24</v>
      </c>
      <c r="B49" s="32">
        <v>125</v>
      </c>
      <c r="C49" s="33">
        <f aca="true" t="shared" si="1" ref="C49:L60">((($G$6+((C$28-20)*$G$8)+($B49-150)*$G$9))*((100-$G$15)/100)-$G$16)*0.87</f>
        <v>126.05</v>
      </c>
      <c r="D49" s="33">
        <f t="shared" si="1"/>
        <v>134.75</v>
      </c>
      <c r="E49" s="33">
        <f t="shared" si="1"/>
        <v>143.45</v>
      </c>
      <c r="F49" s="33">
        <f t="shared" si="1"/>
        <v>152.15</v>
      </c>
      <c r="G49" s="33">
        <f t="shared" si="1"/>
        <v>160.85</v>
      </c>
      <c r="H49" s="33">
        <f t="shared" si="1"/>
        <v>169.54999999999998</v>
      </c>
      <c r="I49" s="33">
        <f t="shared" si="1"/>
        <v>178.25</v>
      </c>
      <c r="J49" s="33">
        <f t="shared" si="1"/>
        <v>186.95</v>
      </c>
      <c r="K49" s="33">
        <f t="shared" si="1"/>
        <v>195.65</v>
      </c>
      <c r="L49" s="34">
        <f t="shared" si="1"/>
        <v>204.35</v>
      </c>
    </row>
    <row r="50" spans="1:12" ht="15">
      <c r="A50" s="62"/>
      <c r="B50" s="35">
        <v>130</v>
      </c>
      <c r="C50" s="36">
        <f t="shared" si="1"/>
        <v>130.4</v>
      </c>
      <c r="D50" s="36">
        <f t="shared" si="1"/>
        <v>139.1</v>
      </c>
      <c r="E50" s="36">
        <f t="shared" si="1"/>
        <v>147.79999999999998</v>
      </c>
      <c r="F50" s="36">
        <f t="shared" si="1"/>
        <v>156.5</v>
      </c>
      <c r="G50" s="36">
        <f t="shared" si="1"/>
        <v>165.2</v>
      </c>
      <c r="H50" s="36">
        <f t="shared" si="1"/>
        <v>173.9</v>
      </c>
      <c r="I50" s="36">
        <f t="shared" si="1"/>
        <v>182.6</v>
      </c>
      <c r="J50" s="36">
        <f t="shared" si="1"/>
        <v>191.29999999999998</v>
      </c>
      <c r="K50" s="36">
        <f t="shared" si="1"/>
        <v>200</v>
      </c>
      <c r="L50" s="37">
        <f t="shared" si="1"/>
        <v>208.7</v>
      </c>
    </row>
    <row r="51" spans="1:12" ht="15">
      <c r="A51" s="62"/>
      <c r="B51" s="32">
        <v>135</v>
      </c>
      <c r="C51" s="33">
        <f t="shared" si="1"/>
        <v>134.75</v>
      </c>
      <c r="D51" s="33">
        <f t="shared" si="1"/>
        <v>143.45</v>
      </c>
      <c r="E51" s="33">
        <f t="shared" si="1"/>
        <v>152.15</v>
      </c>
      <c r="F51" s="33">
        <f t="shared" si="1"/>
        <v>160.85</v>
      </c>
      <c r="G51" s="33">
        <f t="shared" si="1"/>
        <v>169.54999999999998</v>
      </c>
      <c r="H51" s="33">
        <f t="shared" si="1"/>
        <v>178.25</v>
      </c>
      <c r="I51" s="33">
        <f t="shared" si="1"/>
        <v>186.95</v>
      </c>
      <c r="J51" s="33">
        <f t="shared" si="1"/>
        <v>195.65</v>
      </c>
      <c r="K51" s="33">
        <f t="shared" si="1"/>
        <v>204.35</v>
      </c>
      <c r="L51" s="34">
        <f t="shared" si="1"/>
        <v>213.04999999999998</v>
      </c>
    </row>
    <row r="52" spans="1:12" ht="15">
      <c r="A52" s="62"/>
      <c r="B52" s="35">
        <v>140</v>
      </c>
      <c r="C52" s="36">
        <f t="shared" si="1"/>
        <v>139.1</v>
      </c>
      <c r="D52" s="36">
        <f t="shared" si="1"/>
        <v>147.79999999999998</v>
      </c>
      <c r="E52" s="36">
        <f t="shared" si="1"/>
        <v>156.5</v>
      </c>
      <c r="F52" s="36">
        <f t="shared" si="1"/>
        <v>165.2</v>
      </c>
      <c r="G52" s="36">
        <f t="shared" si="1"/>
        <v>173.9</v>
      </c>
      <c r="H52" s="36">
        <f t="shared" si="1"/>
        <v>182.6</v>
      </c>
      <c r="I52" s="36">
        <f t="shared" si="1"/>
        <v>191.29999999999998</v>
      </c>
      <c r="J52" s="36">
        <f t="shared" si="1"/>
        <v>200</v>
      </c>
      <c r="K52" s="36">
        <f t="shared" si="1"/>
        <v>208.7</v>
      </c>
      <c r="L52" s="37">
        <f t="shared" si="1"/>
        <v>217.4</v>
      </c>
    </row>
    <row r="53" spans="1:12" ht="15">
      <c r="A53" s="62"/>
      <c r="B53" s="32">
        <v>145</v>
      </c>
      <c r="C53" s="33">
        <f t="shared" si="1"/>
        <v>143.45</v>
      </c>
      <c r="D53" s="33">
        <f t="shared" si="1"/>
        <v>152.15</v>
      </c>
      <c r="E53" s="33">
        <f t="shared" si="1"/>
        <v>160.85</v>
      </c>
      <c r="F53" s="33">
        <f t="shared" si="1"/>
        <v>169.54999999999998</v>
      </c>
      <c r="G53" s="33">
        <f t="shared" si="1"/>
        <v>178.25</v>
      </c>
      <c r="H53" s="33">
        <f t="shared" si="1"/>
        <v>186.95</v>
      </c>
      <c r="I53" s="33">
        <f t="shared" si="1"/>
        <v>195.65</v>
      </c>
      <c r="J53" s="33">
        <f t="shared" si="1"/>
        <v>204.35</v>
      </c>
      <c r="K53" s="33">
        <f t="shared" si="1"/>
        <v>213.04999999999998</v>
      </c>
      <c r="L53" s="34">
        <f t="shared" si="1"/>
        <v>221.75</v>
      </c>
    </row>
    <row r="54" spans="1:12" ht="15">
      <c r="A54" s="62"/>
      <c r="B54" s="35">
        <v>150</v>
      </c>
      <c r="C54" s="36">
        <f t="shared" si="1"/>
        <v>147.79999999999998</v>
      </c>
      <c r="D54" s="36">
        <f t="shared" si="1"/>
        <v>156.5</v>
      </c>
      <c r="E54" s="36">
        <f t="shared" si="1"/>
        <v>165.2</v>
      </c>
      <c r="F54" s="36">
        <f t="shared" si="1"/>
        <v>173.9</v>
      </c>
      <c r="G54" s="36">
        <f t="shared" si="1"/>
        <v>182.6</v>
      </c>
      <c r="H54" s="36">
        <f t="shared" si="1"/>
        <v>191.29999999999998</v>
      </c>
      <c r="I54" s="36">
        <f t="shared" si="1"/>
        <v>200</v>
      </c>
      <c r="J54" s="36">
        <f t="shared" si="1"/>
        <v>208.7</v>
      </c>
      <c r="K54" s="36">
        <f t="shared" si="1"/>
        <v>217.4</v>
      </c>
      <c r="L54" s="37">
        <f t="shared" si="1"/>
        <v>226.1</v>
      </c>
    </row>
    <row r="55" spans="1:12" ht="15">
      <c r="A55" s="62"/>
      <c r="B55" s="32">
        <v>155</v>
      </c>
      <c r="C55" s="33">
        <f t="shared" si="1"/>
        <v>152.15</v>
      </c>
      <c r="D55" s="33">
        <f t="shared" si="1"/>
        <v>160.85</v>
      </c>
      <c r="E55" s="33">
        <f t="shared" si="1"/>
        <v>169.54999999999998</v>
      </c>
      <c r="F55" s="33">
        <f t="shared" si="1"/>
        <v>178.25</v>
      </c>
      <c r="G55" s="33">
        <f t="shared" si="1"/>
        <v>186.95</v>
      </c>
      <c r="H55" s="33">
        <f t="shared" si="1"/>
        <v>195.65</v>
      </c>
      <c r="I55" s="33">
        <f t="shared" si="1"/>
        <v>204.35</v>
      </c>
      <c r="J55" s="33">
        <f t="shared" si="1"/>
        <v>213.04999999999998</v>
      </c>
      <c r="K55" s="33">
        <f t="shared" si="1"/>
        <v>221.75</v>
      </c>
      <c r="L55" s="34">
        <f t="shared" si="1"/>
        <v>230.45</v>
      </c>
    </row>
    <row r="56" spans="1:12" ht="15">
      <c r="A56" s="62"/>
      <c r="B56" s="35">
        <v>160</v>
      </c>
      <c r="C56" s="36">
        <f t="shared" si="1"/>
        <v>156.5</v>
      </c>
      <c r="D56" s="36">
        <f t="shared" si="1"/>
        <v>165.2</v>
      </c>
      <c r="E56" s="36">
        <f t="shared" si="1"/>
        <v>173.9</v>
      </c>
      <c r="F56" s="36">
        <f t="shared" si="1"/>
        <v>182.6</v>
      </c>
      <c r="G56" s="36">
        <f t="shared" si="1"/>
        <v>191.29999999999998</v>
      </c>
      <c r="H56" s="36">
        <f t="shared" si="1"/>
        <v>200</v>
      </c>
      <c r="I56" s="36">
        <f t="shared" si="1"/>
        <v>208.7</v>
      </c>
      <c r="J56" s="36">
        <f t="shared" si="1"/>
        <v>217.4</v>
      </c>
      <c r="K56" s="36">
        <f t="shared" si="1"/>
        <v>226.1</v>
      </c>
      <c r="L56" s="37">
        <f t="shared" si="1"/>
        <v>234.79999999999998</v>
      </c>
    </row>
    <row r="57" spans="1:12" ht="15">
      <c r="A57" s="62"/>
      <c r="B57" s="32">
        <v>165</v>
      </c>
      <c r="C57" s="33">
        <f t="shared" si="1"/>
        <v>160.85</v>
      </c>
      <c r="D57" s="33">
        <f t="shared" si="1"/>
        <v>169.54999999999998</v>
      </c>
      <c r="E57" s="33">
        <f t="shared" si="1"/>
        <v>178.25</v>
      </c>
      <c r="F57" s="33">
        <f t="shared" si="1"/>
        <v>186.95</v>
      </c>
      <c r="G57" s="33">
        <f t="shared" si="1"/>
        <v>195.65</v>
      </c>
      <c r="H57" s="33">
        <f t="shared" si="1"/>
        <v>204.35</v>
      </c>
      <c r="I57" s="33">
        <f t="shared" si="1"/>
        <v>213.04999999999998</v>
      </c>
      <c r="J57" s="33">
        <f t="shared" si="1"/>
        <v>221.75</v>
      </c>
      <c r="K57" s="33">
        <f t="shared" si="1"/>
        <v>230.45</v>
      </c>
      <c r="L57" s="34">
        <f t="shared" si="1"/>
        <v>239.15</v>
      </c>
    </row>
    <row r="58" spans="1:12" ht="15">
      <c r="A58" s="62"/>
      <c r="B58" s="35">
        <v>170</v>
      </c>
      <c r="C58" s="36">
        <f t="shared" si="1"/>
        <v>165.2</v>
      </c>
      <c r="D58" s="36">
        <f t="shared" si="1"/>
        <v>173.9</v>
      </c>
      <c r="E58" s="36">
        <f t="shared" si="1"/>
        <v>182.6</v>
      </c>
      <c r="F58" s="36">
        <f t="shared" si="1"/>
        <v>191.29999999999998</v>
      </c>
      <c r="G58" s="36">
        <f t="shared" si="1"/>
        <v>200</v>
      </c>
      <c r="H58" s="36">
        <f t="shared" si="1"/>
        <v>208.7</v>
      </c>
      <c r="I58" s="36">
        <f t="shared" si="1"/>
        <v>217.4</v>
      </c>
      <c r="J58" s="36">
        <f t="shared" si="1"/>
        <v>226.1</v>
      </c>
      <c r="K58" s="36">
        <f t="shared" si="1"/>
        <v>234.79999999999998</v>
      </c>
      <c r="L58" s="37">
        <f t="shared" si="1"/>
        <v>243.5</v>
      </c>
    </row>
    <row r="59" spans="1:12" ht="15">
      <c r="A59" s="62"/>
      <c r="B59" s="32">
        <v>175</v>
      </c>
      <c r="C59" s="33">
        <f t="shared" si="1"/>
        <v>169.54999999999998</v>
      </c>
      <c r="D59" s="33">
        <f t="shared" si="1"/>
        <v>178.25</v>
      </c>
      <c r="E59" s="33">
        <f t="shared" si="1"/>
        <v>186.95</v>
      </c>
      <c r="F59" s="33">
        <f t="shared" si="1"/>
        <v>195.65</v>
      </c>
      <c r="G59" s="33">
        <f t="shared" si="1"/>
        <v>204.35</v>
      </c>
      <c r="H59" s="33">
        <f t="shared" si="1"/>
        <v>213.04999999999998</v>
      </c>
      <c r="I59" s="33">
        <f t="shared" si="1"/>
        <v>221.75</v>
      </c>
      <c r="J59" s="33">
        <f t="shared" si="1"/>
        <v>230.45</v>
      </c>
      <c r="K59" s="33">
        <f t="shared" si="1"/>
        <v>239.15</v>
      </c>
      <c r="L59" s="34">
        <f t="shared" si="1"/>
        <v>247.85</v>
      </c>
    </row>
    <row r="60" spans="1:12" ht="15">
      <c r="A60" s="62"/>
      <c r="B60" s="35">
        <v>180</v>
      </c>
      <c r="C60" s="38">
        <f t="shared" si="1"/>
        <v>173.9</v>
      </c>
      <c r="D60" s="39">
        <f t="shared" si="1"/>
        <v>182.6</v>
      </c>
      <c r="E60" s="39">
        <f t="shared" si="1"/>
        <v>191.29999999999998</v>
      </c>
      <c r="F60" s="39">
        <f t="shared" si="1"/>
        <v>200</v>
      </c>
      <c r="G60" s="39">
        <f t="shared" si="1"/>
        <v>208.7</v>
      </c>
      <c r="H60" s="39">
        <f t="shared" si="1"/>
        <v>217.4</v>
      </c>
      <c r="I60" s="39">
        <f t="shared" si="1"/>
        <v>226.1</v>
      </c>
      <c r="J60" s="39">
        <f t="shared" si="1"/>
        <v>234.79999999999998</v>
      </c>
      <c r="K60" s="39">
        <f t="shared" si="1"/>
        <v>243.5</v>
      </c>
      <c r="L60" s="40">
        <f t="shared" si="1"/>
        <v>252.2</v>
      </c>
    </row>
    <row r="62" spans="1:8" ht="12.75">
      <c r="A62" s="41" t="s">
        <v>28</v>
      </c>
      <c r="B62" s="42"/>
      <c r="C62" s="42"/>
      <c r="D62" s="42"/>
      <c r="E62" s="42"/>
      <c r="F62" s="42"/>
      <c r="G62" s="42"/>
      <c r="H62" s="42"/>
    </row>
  </sheetData>
  <sheetProtection sheet="1"/>
  <mergeCells count="21">
    <mergeCell ref="C46:L46"/>
    <mergeCell ref="A49:A60"/>
    <mergeCell ref="A25:L25"/>
    <mergeCell ref="C27:L27"/>
    <mergeCell ref="A30:A41"/>
    <mergeCell ref="A44:L44"/>
    <mergeCell ref="C23:F23"/>
    <mergeCell ref="B12:F12"/>
    <mergeCell ref="B13:F13"/>
    <mergeCell ref="C19:F19"/>
    <mergeCell ref="B21:F21"/>
    <mergeCell ref="C11:F11"/>
    <mergeCell ref="C18:F18"/>
    <mergeCell ref="A1:L1"/>
    <mergeCell ref="K6:L14"/>
    <mergeCell ref="D15:F15"/>
    <mergeCell ref="D16:F16"/>
    <mergeCell ref="B5:F5"/>
    <mergeCell ref="B8:F8"/>
    <mergeCell ref="B9:F9"/>
    <mergeCell ref="B6:F6"/>
  </mergeCells>
  <printOptions horizontalCentered="1"/>
  <pageMargins left="0.25" right="0.25" top="0.27" bottom="0.16" header="0.27" footer="0.2"/>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Extension - Fond du Lac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Rankin</dc:creator>
  <cp:keywords/>
  <dc:description/>
  <cp:lastModifiedBy>Mike Rankin</cp:lastModifiedBy>
  <cp:lastPrinted>2012-08-14T18:46:18Z</cp:lastPrinted>
  <dcterms:created xsi:type="dcterms:W3CDTF">1999-08-23T05:46:01Z</dcterms:created>
  <dcterms:modified xsi:type="dcterms:W3CDTF">2012-08-14T18:49:53Z</dcterms:modified>
  <cp:category/>
  <cp:version/>
  <cp:contentType/>
  <cp:contentStatus/>
</cp:coreProperties>
</file>