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30" yWindow="0" windowWidth="20460" windowHeight="10920" activeTab="1"/>
  </bookViews>
  <sheets>
    <sheet name="English" sheetId="1" r:id="rId1"/>
    <sheet name="English-Metric" sheetId="5" r:id="rId2"/>
    <sheet name="French" sheetId="4" r:id="rId3"/>
  </sheets>
  <externalReferences>
    <externalReference r:id="rId4"/>
  </externalReferenc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9" i="5"/>
  <c r="C89"/>
  <c r="B24"/>
  <c r="B26"/>
  <c r="B29"/>
  <c r="C88"/>
  <c r="D48"/>
  <c r="C48"/>
  <c r="C47"/>
  <c r="O33"/>
  <c r="J28"/>
  <c r="B28"/>
  <c r="O27"/>
  <c r="B27"/>
  <c r="B25"/>
  <c r="N24"/>
  <c r="D88" i="4"/>
  <c r="C88"/>
  <c r="B23"/>
  <c r="B25"/>
  <c r="B28"/>
  <c r="C87"/>
  <c r="D47"/>
  <c r="C47"/>
  <c r="C46"/>
  <c r="O32"/>
  <c r="J27"/>
  <c r="B27"/>
  <c r="B26"/>
  <c r="O25"/>
  <c r="B24"/>
  <c r="N23"/>
  <c r="C89" i="1"/>
  <c r="D89"/>
  <c r="B24"/>
  <c r="B26"/>
  <c r="B29"/>
  <c r="C88"/>
  <c r="B28"/>
  <c r="D48"/>
  <c r="O27"/>
  <c r="J28"/>
  <c r="O33"/>
  <c r="N24"/>
  <c r="C47"/>
  <c r="C48"/>
  <c r="B27"/>
  <c r="B25"/>
</calcChain>
</file>

<file path=xl/sharedStrings.xml><?xml version="1.0" encoding="utf-8"?>
<sst xmlns="http://schemas.openxmlformats.org/spreadsheetml/2006/main" count="114" uniqueCount="87">
  <si>
    <t>Brian J. Holmes</t>
  </si>
  <si>
    <t>University of Wisconsin-Madison</t>
  </si>
  <si>
    <t>460 Henry Mall</t>
  </si>
  <si>
    <t>Madison, WI 53711</t>
  </si>
  <si>
    <t>(608) 262-0096</t>
  </si>
  <si>
    <t>bjholmes@wisc.edu</t>
  </si>
  <si>
    <t>Wagon/Truck Load Length (ft) =</t>
  </si>
  <si>
    <t>Wagon/Truck Average Load Height (ft) =</t>
  </si>
  <si>
    <t>Wagon/Truck Load Volume (cu ft) =</t>
  </si>
  <si>
    <t>Wagon/Truck Load Weight (lbs DM) =</t>
  </si>
  <si>
    <t>Calculated values are in blue cells</t>
  </si>
  <si>
    <t xml:space="preserve">thickness should be less than 6 inches. </t>
  </si>
  <si>
    <t>Calculator to Determine Length on Bunker/Pile Silo Floor to Achieve a Given Forage Layer Thickness</t>
  </si>
  <si>
    <t>Average Bunker/Pile Fill Height (ft) =</t>
  </si>
  <si>
    <t>Average Bunker/Pile Width (ft) =</t>
  </si>
  <si>
    <t>(Wall Height + Peak Height) / 2</t>
  </si>
  <si>
    <t>(Bottom Width + Top Width) / 2</t>
  </si>
  <si>
    <t xml:space="preserve">Use this spreadsheet to determine the area needed to </t>
  </si>
  <si>
    <t xml:space="preserve">layer thickness. Layer thickness is a critical factor in </t>
  </si>
  <si>
    <t>obtaining high dry matter density. Generally, layer</t>
  </si>
  <si>
    <t xml:space="preserve">spread forage in a bunker/pile silo to achieve a desired </t>
  </si>
  <si>
    <t>Desired Unpacked Layer Thickness (&lt;= 6 inches) =</t>
  </si>
  <si>
    <t>Distance on Floor (feet)</t>
  </si>
  <si>
    <t xml:space="preserve">  Ramp Length (ft)</t>
  </si>
  <si>
    <t>Enter values in yellow cells in column B.</t>
  </si>
  <si>
    <t>:1</t>
  </si>
  <si>
    <t>Wagon/Truck Load Width (ft) =</t>
  </si>
  <si>
    <t>Average Height (ft)</t>
  </si>
  <si>
    <t>Filling Ramp Floor Length (ft) =</t>
  </si>
  <si>
    <t>Length of filling ramp measured on the .</t>
  </si>
  <si>
    <t>floor is in pink cells.</t>
  </si>
  <si>
    <t>Filling Ramp Slope Length (ft) =</t>
  </si>
  <si>
    <t>Horizontal : Vertical Filling Ramp Slope Ratio( Recommended &gt;=3:1)</t>
  </si>
  <si>
    <t>Biological Systems Engineering Department</t>
  </si>
  <si>
    <t xml:space="preserve">Calcul de la longueur horizontale de la pente d'un tas d'ensilage  </t>
  </si>
  <si>
    <t>Département d'ingénierie des systèmes biologiques</t>
  </si>
  <si>
    <t>Utilisez cette feuille de calcul afin de déterminer la longueur de la pente permettant d'étendre l'ensilage en couches successives d'une épaisseur déterminée.</t>
  </si>
  <si>
    <t xml:space="preserve">L'épaisseur de la couche est un facteur crucial pour obtenir une densité de MS élevée.  </t>
  </si>
  <si>
    <t>Idéalement, l'épaisseur de la couche est inférieure à 150 mm.</t>
  </si>
  <si>
    <t>Les valeurs à entrer sont dans les cellules sur fond jaune de la colonne B.</t>
  </si>
  <si>
    <t>Les résultats intermédiaires apparaissent dans les cellules sur fond bleu.</t>
  </si>
  <si>
    <t>La longeur horizontale de la pente apparaît dans la cellule sur fond rose.</t>
  </si>
  <si>
    <t>Hauteur moyenne du tas d'ensilage (m) =</t>
  </si>
  <si>
    <t>(Hauteur du mur + hauteur maximale du tas d'ensilage) / 2</t>
  </si>
  <si>
    <t>Largeur moyenne du tas d'ensilage (m) =</t>
  </si>
  <si>
    <t>(Largeur inférieure + largeur supérieure) / 2</t>
  </si>
  <si>
    <t>Longueur du chargement du camion/wagon (m) =</t>
  </si>
  <si>
    <t>Largeur du chargement du camion/wagon  (m) =</t>
  </si>
  <si>
    <t>Hauteur moyenne du chargement du camion/wagon (m) =</t>
  </si>
  <si>
    <r>
      <t>Volume du chargement du camion/wagon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</si>
  <si>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t xml:space="preserve">  Longueur de la pente (m)</t>
  </si>
  <si>
    <t>Poids du chargement  (kg MS) =</t>
  </si>
  <si>
    <t>Longeur de la pente (m) =</t>
  </si>
  <si>
    <t>m</t>
  </si>
  <si>
    <t>Inclinaison de la pente (horizontal/vertical) (Recommandée &gt;= 3/1)</t>
  </si>
  <si>
    <t>Hauteur (m)</t>
  </si>
  <si>
    <t>Longueur horizontale de la pente (m) =</t>
  </si>
  <si>
    <t>Longueur horizontale de la pente (m)</t>
  </si>
  <si>
    <t>Épaisseur souhaitée de la couche avant le compactage (&lt;= 0.15 m) =</t>
  </si>
  <si>
    <t>Angle de la pente (degré)  (Recommandé &lt;= 18 degré)=</t>
  </si>
  <si>
    <t xml:space="preserve">     Couche de</t>
  </si>
  <si>
    <r>
      <t>Densité de MS de la couche avant le compactage (~80 kg MS/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</si>
  <si>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Unpacked Layer Average DM Density (~5 lbs DM/cu ft) =</t>
  </si>
  <si>
    <t>Filling Ramp Slope Angle (degrees)  (Recommended &lt;= 18 degrees)=</t>
  </si>
  <si>
    <t>Metric calculations by:</t>
  </si>
  <si>
    <t>Dr.Christer Ohlsson</t>
  </si>
  <si>
    <t>Global Product Manager, Silage Inoculants</t>
  </si>
  <si>
    <t xml:space="preserve">thickness should be less than 15 cm. </t>
  </si>
  <si>
    <t>Chr Hansen A/S</t>
  </si>
  <si>
    <t>Bøge Allé 10-12</t>
  </si>
  <si>
    <t>DK-2970 Hørsholm</t>
  </si>
  <si>
    <t>Denmark</t>
  </si>
  <si>
    <t>Average Bunker/Pile Fill Height (m) =</t>
  </si>
  <si>
    <t>Average Bunker/Pile Width (m) =</t>
  </si>
  <si>
    <t>Desired Unpacked Layer Thickness (&lt;= 15 cm) =</t>
  </si>
  <si>
    <r>
      <t>Unpacked Layer Average DM Density (80 kg DM/m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 =</t>
    </r>
  </si>
  <si>
    <t>Wagon/Truck Load Length (m) =</t>
  </si>
  <si>
    <t>Wagon/Truck Load Width (m) =</t>
  </si>
  <si>
    <t>Wagon/Truck Average Load Height (m) =</t>
  </si>
  <si>
    <r>
      <t>Wagon/Truck Load Volume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 =</t>
    </r>
  </si>
  <si>
    <t xml:space="preserve">  Ramp Length (m)</t>
  </si>
  <si>
    <t>Wagon/Truck Load Weight (kg DM) =</t>
  </si>
  <si>
    <t>Filling Ramp Slope Length (m) =</t>
  </si>
  <si>
    <t>Filling Ramp Slope Angle (degrees)  (Recommended &lt;= 18 )=</t>
  </si>
  <si>
    <t>Average Height (m)</t>
  </si>
  <si>
    <t>Filling Ramp Floor Length (m) =</t>
  </si>
  <si>
    <t>Distance on Floor (m)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</si>
</sst>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28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4"/>
      <name val="Arial"/>
    </font>
    <font>
      <sz val="10"/>
      <name val="Sans-serif"/>
    </font>
    <font>
      <u/>
      <sz val="10"/>
      <color indexed="12"/>
      <name val="Arial"/>
    </font>
    <font>
      <b/>
      <sz val="18"/>
      <name val="Arial"/>
    </font>
    <font>
      <sz val="10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8">
    <xf numFmtId="0" fontId="0" fillId="0" borderId="0" xfId="0"/>
    <xf numFmtId="0" fontId="0" fillId="2" borderId="0" xfId="0" applyFill="1"/>
    <xf numFmtId="2" fontId="0" fillId="3" borderId="0" xfId="0" applyNumberFormat="1" applyFill="1"/>
    <xf numFmtId="0" fontId="0" fillId="0" borderId="0" xfId="0" applyProtection="1">
      <protection locked="0"/>
    </xf>
    <xf numFmtId="0" fontId="2" fillId="0" borderId="0" xfId="1" applyAlignment="1" applyProtection="1"/>
    <xf numFmtId="0" fontId="0" fillId="0" borderId="0" xfId="0" applyFill="1" applyProtection="1">
      <protection locked="0"/>
    </xf>
    <xf numFmtId="0" fontId="0" fillId="4" borderId="0" xfId="0" applyFill="1"/>
    <xf numFmtId="0" fontId="0" fillId="5" borderId="0" xfId="0" applyFill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/>
    <xf numFmtId="0" fontId="0" fillId="6" borderId="0" xfId="0" applyFill="1"/>
    <xf numFmtId="0" fontId="5" fillId="0" borderId="0" xfId="0" applyFont="1"/>
    <xf numFmtId="0" fontId="5" fillId="4" borderId="0" xfId="0" applyFont="1" applyFill="1" applyProtection="1">
      <protection locked="0"/>
    </xf>
    <xf numFmtId="164" fontId="6" fillId="5" borderId="0" xfId="0" applyNumberFormat="1" applyFont="1" applyFill="1"/>
    <xf numFmtId="0" fontId="6" fillId="0" borderId="0" xfId="0" applyFont="1"/>
    <xf numFmtId="165" fontId="0" fillId="0" borderId="0" xfId="0" applyNumberFormat="1" applyAlignment="1">
      <alignment horizontal="left"/>
    </xf>
    <xf numFmtId="0" fontId="0" fillId="0" borderId="0" xfId="0" applyFill="1"/>
    <xf numFmtId="164" fontId="0" fillId="2" borderId="0" xfId="0" applyNumberFormat="1" applyFill="1"/>
    <xf numFmtId="164" fontId="8" fillId="5" borderId="0" xfId="0" applyNumberFormat="1" applyFont="1" applyFill="1"/>
    <xf numFmtId="164" fontId="7" fillId="3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4" fontId="0" fillId="3" borderId="0" xfId="0" applyNumberFormat="1" applyFill="1"/>
    <xf numFmtId="0" fontId="10" fillId="0" borderId="0" xfId="0" applyFont="1"/>
    <xf numFmtId="0" fontId="0" fillId="3" borderId="0" xfId="0" applyFill="1"/>
    <xf numFmtId="164" fontId="9" fillId="4" borderId="0" xfId="0" applyNumberFormat="1" applyFont="1" applyFill="1" applyAlignment="1" applyProtection="1">
      <alignment horizontal="left"/>
    </xf>
    <xf numFmtId="0" fontId="6" fillId="0" borderId="0" xfId="3" applyFont="1"/>
    <xf numFmtId="0" fontId="12" fillId="0" borderId="0" xfId="3"/>
    <xf numFmtId="0" fontId="12" fillId="0" borderId="0" xfId="3" applyFont="1"/>
    <xf numFmtId="0" fontId="12" fillId="0" borderId="0" xfId="3" applyFill="1"/>
    <xf numFmtId="0" fontId="12" fillId="7" borderId="0" xfId="3" applyFont="1" applyFill="1"/>
    <xf numFmtId="0" fontId="12" fillId="7" borderId="0" xfId="3" applyFill="1"/>
    <xf numFmtId="0" fontId="13" fillId="0" borderId="0" xfId="2" applyAlignment="1" applyProtection="1"/>
    <xf numFmtId="15" fontId="12" fillId="0" borderId="0" xfId="3" applyNumberFormat="1" applyAlignment="1">
      <alignment horizontal="left"/>
    </xf>
    <xf numFmtId="0" fontId="14" fillId="0" borderId="0" xfId="3" applyFont="1"/>
    <xf numFmtId="0" fontId="12" fillId="4" borderId="0" xfId="3" applyFont="1" applyFill="1"/>
    <xf numFmtId="0" fontId="12" fillId="2" borderId="0" xfId="3" applyFont="1" applyFill="1"/>
    <xf numFmtId="0" fontId="12" fillId="5" borderId="0" xfId="3" applyFont="1" applyFill="1"/>
    <xf numFmtId="0" fontId="5" fillId="0" borderId="0" xfId="3" applyFont="1"/>
    <xf numFmtId="2" fontId="5" fillId="4" borderId="0" xfId="3" applyNumberFormat="1" applyFont="1" applyFill="1" applyProtection="1">
      <protection locked="0"/>
    </xf>
    <xf numFmtId="0" fontId="5" fillId="4" borderId="0" xfId="3" applyFont="1" applyFill="1" applyProtection="1">
      <protection locked="0"/>
    </xf>
    <xf numFmtId="164" fontId="5" fillId="4" borderId="0" xfId="3" applyNumberFormat="1" applyFont="1" applyFill="1" applyProtection="1">
      <protection locked="0"/>
    </xf>
    <xf numFmtId="2" fontId="12" fillId="2" borderId="0" xfId="3" applyNumberFormat="1" applyFill="1"/>
    <xf numFmtId="164" fontId="7" fillId="3" borderId="0" xfId="3" applyNumberFormat="1" applyFont="1" applyFill="1"/>
    <xf numFmtId="0" fontId="10" fillId="0" borderId="0" xfId="3" applyFont="1"/>
    <xf numFmtId="2" fontId="12" fillId="3" borderId="0" xfId="3" applyNumberFormat="1" applyFill="1"/>
    <xf numFmtId="164" fontId="12" fillId="3" borderId="0" xfId="3" applyNumberFormat="1" applyFill="1"/>
    <xf numFmtId="0" fontId="12" fillId="3" borderId="0" xfId="3" applyFill="1"/>
    <xf numFmtId="164" fontId="9" fillId="4" borderId="0" xfId="3" applyNumberFormat="1" applyFont="1" applyFill="1" applyAlignment="1" applyProtection="1">
      <alignment horizontal="left"/>
    </xf>
    <xf numFmtId="164" fontId="6" fillId="5" borderId="0" xfId="3" applyNumberFormat="1" applyFont="1" applyFill="1"/>
    <xf numFmtId="0" fontId="12" fillId="0" borderId="0" xfId="3" applyFill="1" applyProtection="1">
      <protection locked="0"/>
    </xf>
    <xf numFmtId="164" fontId="7" fillId="5" borderId="0" xfId="3" applyNumberFormat="1" applyFont="1" applyFill="1"/>
    <xf numFmtId="0" fontId="12" fillId="0" borderId="0" xfId="3" applyProtection="1">
      <protection locked="0"/>
    </xf>
    <xf numFmtId="0" fontId="17" fillId="0" borderId="0" xfId="3" applyFont="1" applyFill="1" applyProtection="1"/>
    <xf numFmtId="0" fontId="17" fillId="0" borderId="0" xfId="3" applyFont="1"/>
    <xf numFmtId="164" fontId="17" fillId="0" borderId="0" xfId="3" applyNumberFormat="1" applyFont="1" applyFill="1" applyProtection="1"/>
    <xf numFmtId="164" fontId="17" fillId="0" borderId="0" xfId="3" applyNumberFormat="1" applyFont="1"/>
    <xf numFmtId="0" fontId="18" fillId="0" borderId="0" xfId="3" applyFont="1"/>
    <xf numFmtId="0" fontId="19" fillId="0" borderId="0" xfId="3" applyFont="1"/>
    <xf numFmtId="164" fontId="19" fillId="0" borderId="0" xfId="3" applyNumberFormat="1" applyFont="1"/>
    <xf numFmtId="0" fontId="11" fillId="0" borderId="0" xfId="3" applyFont="1"/>
    <xf numFmtId="0" fontId="20" fillId="0" borderId="0" xfId="3" applyFont="1"/>
    <xf numFmtId="2" fontId="21" fillId="4" borderId="0" xfId="3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2" fillId="0" borderId="0" xfId="0" applyFont="1"/>
    <xf numFmtId="0" fontId="11" fillId="0" borderId="0" xfId="0" applyFont="1"/>
    <xf numFmtId="0" fontId="12" fillId="7" borderId="0" xfId="3" applyFont="1" applyFill="1" applyAlignment="1">
      <alignment horizontal="left" vertical="center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164" fontId="4" fillId="5" borderId="0" xfId="0" applyNumberFormat="1" applyFont="1" applyFill="1"/>
    <xf numFmtId="164" fontId="26" fillId="5" borderId="0" xfId="0" applyNumberFormat="1" applyFont="1" applyFill="1"/>
    <xf numFmtId="0" fontId="27" fillId="0" borderId="0" xfId="0" applyFont="1" applyFill="1" applyProtection="1"/>
    <xf numFmtId="0" fontId="27" fillId="0" borderId="0" xfId="0" applyFont="1"/>
    <xf numFmtId="164" fontId="27" fillId="0" borderId="0" xfId="0" applyNumberFormat="1" applyFont="1" applyFill="1" applyProtection="1"/>
    <xf numFmtId="164" fontId="27" fillId="0" borderId="0" xfId="0" applyNumberFormat="1" applyFont="1"/>
    <xf numFmtId="2" fontId="27" fillId="0" borderId="0" xfId="0" applyNumberFormat="1" applyFont="1"/>
  </cellXfs>
  <cellStyles count="4">
    <cellStyle name="Hyperlink" xfId="1" builtinId="8"/>
    <cellStyle name="Lien hypertexte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4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4800"/>
              <a:t>Avg Bunker/Pile Height vs Distance on Floor</a:t>
            </a:r>
          </a:p>
        </c:rich>
      </c:tx>
      <c:layout>
        <c:manualLayout>
          <c:xMode val="edge"/>
          <c:yMode val="edge"/>
          <c:x val="0.10684092246476308"/>
          <c:y val="2.64159333024548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9728884295797E-2"/>
          <c:y val="0.20755378469905239"/>
          <c:w val="0.89746380280431992"/>
          <c:h val="0.56039521868744169"/>
        </c:manualLayout>
      </c:layout>
      <c:scatterChart>
        <c:scatterStyle val="lineMarker"/>
        <c:ser>
          <c:idx val="0"/>
          <c:order val="0"/>
          <c:tx>
            <c:v>Cross Section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English!$B$88:$D$88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79.094879733140743</c:v>
                </c:pt>
                <c:pt idx="2" formatCode="General">
                  <c:v>150</c:v>
                </c:pt>
              </c:numCache>
            </c:numRef>
          </c:xVal>
          <c:yVal>
            <c:numRef>
              <c:f>English!$B$89:$D$89</c:f>
              <c:numCache>
                <c:formatCode>General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12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57E-4D48-8153-45239FF54EBF}"/>
            </c:ext>
          </c:extLst>
        </c:ser>
        <c:dLbls/>
        <c:axId val="116588928"/>
        <c:axId val="116590848"/>
      </c:scatterChart>
      <c:valAx>
        <c:axId val="116588928"/>
        <c:scaling>
          <c:orientation val="minMax"/>
          <c:max val="150"/>
        </c:scaling>
        <c:axPos val="b"/>
        <c:title>
          <c:tx>
            <c:rich>
              <a:bodyPr/>
              <a:lstStyle/>
              <a:p>
                <a:pPr>
                  <a:defRPr sz="2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on Bunker/Pile Floor (feet)</a:t>
                </a:r>
              </a:p>
            </c:rich>
          </c:tx>
          <c:layout>
            <c:manualLayout>
              <c:xMode val="edge"/>
              <c:yMode val="edge"/>
              <c:x val="0.369669627595483"/>
              <c:y val="0.852857341361741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90848"/>
        <c:crosses val="autoZero"/>
        <c:crossBetween val="midCat"/>
        <c:majorUnit val="10"/>
        <c:minorUnit val="5"/>
      </c:valAx>
      <c:valAx>
        <c:axId val="116590848"/>
        <c:scaling>
          <c:orientation val="minMax"/>
          <c:max val="40"/>
          <c:min val="0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 Storage Height (ft)      .</a:t>
                </a:r>
                <a:r>
                  <a:rPr lang="en-US" sz="1825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8491047160030276E-3"/>
              <c:y val="0.25849884205650764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88928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" r="0" t="1" header="0.5" footer="0.5"/>
    <c:pageSetup orientation="landscape" horizontalDpi="200" verticalDpi="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4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Avg Bunker/Pile Height vs Distance on Floor</a:t>
            </a:r>
          </a:p>
        </c:rich>
      </c:tx>
      <c:layout>
        <c:manualLayout>
          <c:xMode val="edge"/>
          <c:yMode val="edge"/>
          <c:x val="0.10520023909145251"/>
          <c:y val="2.74170660526386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854751942618064E-2"/>
          <c:y val="0.22799454927983698"/>
          <c:w val="0.89599521817095062"/>
          <c:h val="0.53968330019404454"/>
        </c:manualLayout>
      </c:layout>
      <c:scatterChart>
        <c:scatterStyle val="lineMarker"/>
        <c:ser>
          <c:idx val="0"/>
          <c:order val="0"/>
          <c:tx>
            <c:v>Cross Section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6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'[1]Metric units'!$B$88:$D$88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24.672981263067506</c:v>
                </c:pt>
                <c:pt idx="2" formatCode="General">
                  <c:v>150</c:v>
                </c:pt>
              </c:numCache>
            </c:numRef>
          </c:xVal>
          <c:yVal>
            <c:numRef>
              <c:f>'[1]Metric units'!$B$89:$D$89</c:f>
              <c:numCache>
                <c:formatCode>General</c:formatCode>
                <c:ptCount val="3"/>
                <c:pt idx="0">
                  <c:v>0</c:v>
                </c:pt>
                <c:pt idx="1">
                  <c:v>3.66</c:v>
                </c:pt>
                <c:pt idx="2">
                  <c:v>3.66</c:v>
                </c:pt>
              </c:numCache>
            </c:numRef>
          </c:yVal>
        </c:ser>
        <c:dLbls>
          <c:showVal val="1"/>
        </c:dLbls>
        <c:axId val="72037120"/>
        <c:axId val="72039040"/>
      </c:scatterChart>
      <c:valAx>
        <c:axId val="72037120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sz="26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on Bunker/Pile Floor (m)</a:t>
                </a:r>
              </a:p>
            </c:rich>
          </c:tx>
          <c:layout>
            <c:manualLayout>
              <c:xMode val="edge"/>
              <c:yMode val="edge"/>
              <c:x val="0.36521219366407676"/>
              <c:y val="0.855701061537616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39040"/>
        <c:crosses val="autoZero"/>
        <c:crossBetween val="midCat"/>
        <c:majorUnit val="10"/>
        <c:minorUnit val="5"/>
      </c:valAx>
      <c:valAx>
        <c:axId val="72039040"/>
        <c:scaling>
          <c:orientation val="minMax"/>
          <c:max val="15"/>
          <c:min val="0"/>
        </c:scaling>
        <c:axPos val="l"/>
        <c:title>
          <c:tx>
            <c:rich>
              <a:bodyPr/>
              <a:lstStyle/>
              <a:p>
                <a:pPr algn="r" rtl="0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 Storage Height (m)</a:t>
                </a:r>
                <a:r>
                  <a:rPr lang="en-US" sz="180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9886431560071747E-3"/>
              <c:y val="0.29148670224384249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37120"/>
        <c:crosses val="autoZero"/>
        <c:crossBetween val="midCat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200" verticalDpi="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4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4800" baseline="0"/>
              <a:t>Hauteur de l'ensilage vs longueur horizontale</a:t>
            </a:r>
          </a:p>
        </c:rich>
      </c:tx>
      <c:layout>
        <c:manualLayout>
          <c:xMode val="edge"/>
          <c:yMode val="edge"/>
          <c:x val="0.10684096941848276"/>
          <c:y val="2.64158815408189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689728884295797E-2"/>
          <c:y val="0.20755378469905239"/>
          <c:w val="0.89746380280431992"/>
          <c:h val="0.56039521868744169"/>
        </c:manualLayout>
      </c:layout>
      <c:scatterChart>
        <c:scatterStyle val="lineMarker"/>
        <c:ser>
          <c:idx val="0"/>
          <c:order val="0"/>
          <c:tx>
            <c:v>Cross Section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French!$B$87:$D$87</c:f>
              <c:numCache>
                <c:formatCode>0.0</c:formatCode>
                <c:ptCount val="3"/>
                <c:pt idx="0" formatCode="General">
                  <c:v>0</c:v>
                </c:pt>
                <c:pt idx="1">
                  <c:v>24.562621846177265</c:v>
                </c:pt>
                <c:pt idx="2" formatCode="General">
                  <c:v>50</c:v>
                </c:pt>
              </c:numCache>
            </c:numRef>
          </c:xVal>
          <c:yVal>
            <c:numRef>
              <c:f>French!$B$88:$D$88</c:f>
              <c:numCache>
                <c:formatCode>General</c:formatCode>
                <c:ptCount val="3"/>
                <c:pt idx="0">
                  <c:v>0</c:v>
                </c:pt>
                <c:pt idx="1">
                  <c:v>3.66</c:v>
                </c:pt>
                <c:pt idx="2">
                  <c:v>3.66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80F-4157-B4BA-8C9D3292C23C}"/>
            </c:ext>
          </c:extLst>
        </c:ser>
        <c:dLbls/>
        <c:axId val="116970624"/>
        <c:axId val="117102848"/>
      </c:scatterChart>
      <c:valAx>
        <c:axId val="116970624"/>
        <c:scaling>
          <c:orientation val="minMax"/>
          <c:max val="50"/>
        </c:scaling>
        <c:axPos val="b"/>
        <c:title>
          <c:tx>
            <c:rich>
              <a:bodyPr/>
              <a:lstStyle/>
              <a:p>
                <a:pPr>
                  <a:defRPr sz="27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Longueur horizontale (m)</a:t>
                </a:r>
              </a:p>
            </c:rich>
          </c:tx>
          <c:layout>
            <c:manualLayout>
              <c:xMode val="edge"/>
              <c:yMode val="edge"/>
              <c:x val="0.3696695924694966"/>
              <c:y val="0.852857402940239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102848"/>
        <c:crosses val="autoZero"/>
        <c:crossBetween val="midCat"/>
        <c:minorUnit val="5"/>
      </c:valAx>
      <c:valAx>
        <c:axId val="117102848"/>
        <c:scaling>
          <c:orientation val="minMax"/>
          <c:max val="12"/>
          <c:min val="0"/>
        </c:scaling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273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Hauteur (m)      </a:t>
                </a:r>
                <a:r>
                  <a:rPr lang="en-US" sz="2730" b="1" i="0" u="none" strike="noStrike" baseline="0">
                    <a:solidFill>
                      <a:srgbClr val="FFFFFF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8490888001606032E-3"/>
              <c:y val="0.25849877869312576"/>
            </c:manualLayout>
          </c:layout>
          <c:spPr>
            <a:solidFill>
              <a:srgbClr val="FFFFFF"/>
            </a:solidFill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97062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" r="0" t="1" header="0.5" footer="0.5"/>
    <c:pageSetup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76200</xdr:rowOff>
    </xdr:from>
    <xdr:to>
      <xdr:col>19</xdr:col>
      <xdr:colOff>371475</xdr:colOff>
      <xdr:row>82</xdr:row>
      <xdr:rowOff>38100</xdr:rowOff>
    </xdr:to>
    <xdr:graphicFrame macro="">
      <xdr:nvGraphicFramePr>
        <xdr:cNvPr id="1127" name="Graphique 1">
          <a:extLst>
            <a:ext uri="{FF2B5EF4-FFF2-40B4-BE49-F238E27FC236}">
              <a16:creationId xmlns:a16="http://schemas.microsoft.com/office/drawing/2014/main" xmlns="" id="{34088F84-91C6-434F-9296-10F02C650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24</xdr:row>
      <xdr:rowOff>139700</xdr:rowOff>
    </xdr:from>
    <xdr:to>
      <xdr:col>18</xdr:col>
      <xdr:colOff>133366</xdr:colOff>
      <xdr:row>30</xdr:row>
      <xdr:rowOff>25400</xdr:rowOff>
    </xdr:to>
    <xdr:sp macro="" textlink="">
      <xdr:nvSpPr>
        <xdr:cNvPr id="1028" name="Forme automatique 4">
          <a:extLst>
            <a:ext uri="{FF2B5EF4-FFF2-40B4-BE49-F238E27FC236}">
              <a16:creationId xmlns:a16="http://schemas.microsoft.com/office/drawing/2014/main" xmlns="" id="{E51CE897-103E-054A-9C29-D0625E5F5BB6}"/>
            </a:ext>
          </a:extLst>
        </xdr:cNvPr>
        <xdr:cNvSpPr>
          <a:spLocks noChangeArrowheads="1"/>
        </xdr:cNvSpPr>
      </xdr:nvSpPr>
      <xdr:spPr bwMode="auto">
        <a:xfrm>
          <a:off x="11493500" y="4559300"/>
          <a:ext cx="5410200" cy="1193800"/>
        </a:xfrm>
        <a:prstGeom prst="rtTriangle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r>
            <a:rPr lang="fr-FR" sz="1400" b="0" i="0" u="none" strike="noStrike" baseline="0">
              <a:solidFill>
                <a:srgbClr val="FFFFFF"/>
              </a:solidFill>
              <a:latin typeface="Arial" pitchFamily="2" charset="0"/>
              <a:cs typeface="Arial" pitchFamily="2" charset="0"/>
            </a:rPr>
            <a:t>Filling Ramp Cross Section</a:t>
          </a:r>
        </a:p>
        <a:p>
          <a:pPr algn="l" rtl="0">
            <a:lnSpc>
              <a:spcPts val="1300"/>
            </a:lnSpc>
            <a:defRPr sz="1000"/>
          </a:pPr>
          <a:endParaRPr lang="fr-FR" sz="1400" b="0" i="0" u="none" strike="noStrike" baseline="0">
            <a:solidFill>
              <a:srgbClr val="FFFFFF"/>
            </a:solidFill>
            <a:latin typeface="Arial" pitchFamily="2" charset="0"/>
            <a:cs typeface="Arial" pitchFamily="2" charset="0"/>
          </a:endParaRPr>
        </a:p>
      </xdr:txBody>
    </xdr:sp>
    <xdr:clientData/>
  </xdr:twoCellAnchor>
  <xdr:twoCellAnchor>
    <xdr:from>
      <xdr:col>8</xdr:col>
      <xdr:colOff>504825</xdr:colOff>
      <xdr:row>24</xdr:row>
      <xdr:rowOff>133350</xdr:rowOff>
    </xdr:from>
    <xdr:to>
      <xdr:col>9</xdr:col>
      <xdr:colOff>571500</xdr:colOff>
      <xdr:row>24</xdr:row>
      <xdr:rowOff>133350</xdr:rowOff>
    </xdr:to>
    <xdr:sp macro="" textlink="">
      <xdr:nvSpPr>
        <xdr:cNvPr id="1129" name="Trait 5">
          <a:extLst>
            <a:ext uri="{FF2B5EF4-FFF2-40B4-BE49-F238E27FC236}">
              <a16:creationId xmlns:a16="http://schemas.microsoft.com/office/drawing/2014/main" xmlns="" id="{2E9DC5A2-9A45-4938-BB43-787AB60F3B0A}"/>
            </a:ext>
          </a:extLst>
        </xdr:cNvPr>
        <xdr:cNvSpPr>
          <a:spLocks noChangeShapeType="1"/>
        </xdr:cNvSpPr>
      </xdr:nvSpPr>
      <xdr:spPr bwMode="auto">
        <a:xfrm flipH="1">
          <a:off x="9191625" y="44862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30</xdr:row>
      <xdr:rowOff>9525</xdr:rowOff>
    </xdr:from>
    <xdr:to>
      <xdr:col>9</xdr:col>
      <xdr:colOff>571500</xdr:colOff>
      <xdr:row>30</xdr:row>
      <xdr:rowOff>9525</xdr:rowOff>
    </xdr:to>
    <xdr:sp macro="" textlink="">
      <xdr:nvSpPr>
        <xdr:cNvPr id="1130" name="Trait 6">
          <a:extLst>
            <a:ext uri="{FF2B5EF4-FFF2-40B4-BE49-F238E27FC236}">
              <a16:creationId xmlns:a16="http://schemas.microsoft.com/office/drawing/2014/main" xmlns="" id="{5FD50107-CB3D-44BB-96BA-FD8E9373E408}"/>
            </a:ext>
          </a:extLst>
        </xdr:cNvPr>
        <xdr:cNvSpPr>
          <a:spLocks noChangeShapeType="1"/>
        </xdr:cNvSpPr>
      </xdr:nvSpPr>
      <xdr:spPr bwMode="auto">
        <a:xfrm flipH="1">
          <a:off x="9191625" y="566737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24</xdr:row>
      <xdr:rowOff>133350</xdr:rowOff>
    </xdr:from>
    <xdr:to>
      <xdr:col>9</xdr:col>
      <xdr:colOff>180975</xdr:colOff>
      <xdr:row>26</xdr:row>
      <xdr:rowOff>114300</xdr:rowOff>
    </xdr:to>
    <xdr:sp macro="" textlink="">
      <xdr:nvSpPr>
        <xdr:cNvPr id="1131" name="Trait 8">
          <a:extLst>
            <a:ext uri="{FF2B5EF4-FFF2-40B4-BE49-F238E27FC236}">
              <a16:creationId xmlns:a16="http://schemas.microsoft.com/office/drawing/2014/main" xmlns="" id="{955B8AEA-0A1F-4A40-8260-87BCE99F1F33}"/>
            </a:ext>
          </a:extLst>
        </xdr:cNvPr>
        <xdr:cNvSpPr>
          <a:spLocks noChangeShapeType="1"/>
        </xdr:cNvSpPr>
      </xdr:nvSpPr>
      <xdr:spPr bwMode="auto">
        <a:xfrm flipV="1">
          <a:off x="9458325" y="4486275"/>
          <a:ext cx="0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28</xdr:row>
      <xdr:rowOff>104775</xdr:rowOff>
    </xdr:from>
    <xdr:to>
      <xdr:col>9</xdr:col>
      <xdr:colOff>200025</xdr:colOff>
      <xdr:row>30</xdr:row>
      <xdr:rowOff>9525</xdr:rowOff>
    </xdr:to>
    <xdr:sp macro="" textlink="">
      <xdr:nvSpPr>
        <xdr:cNvPr id="1132" name="Trait 9">
          <a:extLst>
            <a:ext uri="{FF2B5EF4-FFF2-40B4-BE49-F238E27FC236}">
              <a16:creationId xmlns:a16="http://schemas.microsoft.com/office/drawing/2014/main" xmlns="" id="{F190E0BF-2C77-4F99-ACC8-3B3C65AE22BA}"/>
            </a:ext>
          </a:extLst>
        </xdr:cNvPr>
        <xdr:cNvSpPr>
          <a:spLocks noChangeShapeType="1"/>
        </xdr:cNvSpPr>
      </xdr:nvSpPr>
      <xdr:spPr bwMode="auto">
        <a:xfrm>
          <a:off x="9477375" y="5372100"/>
          <a:ext cx="0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20</xdr:row>
      <xdr:rowOff>104775</xdr:rowOff>
    </xdr:from>
    <xdr:to>
      <xdr:col>10</xdr:col>
      <xdr:colOff>419100</xdr:colOff>
      <xdr:row>24</xdr:row>
      <xdr:rowOff>95250</xdr:rowOff>
    </xdr:to>
    <xdr:sp macro="" textlink="">
      <xdr:nvSpPr>
        <xdr:cNvPr id="1133" name="Trait 11">
          <a:extLst>
            <a:ext uri="{FF2B5EF4-FFF2-40B4-BE49-F238E27FC236}">
              <a16:creationId xmlns:a16="http://schemas.microsoft.com/office/drawing/2014/main" xmlns="" id="{B9885854-1A4A-49BD-A86C-9AC1C61CED6F}"/>
            </a:ext>
          </a:extLst>
        </xdr:cNvPr>
        <xdr:cNvSpPr>
          <a:spLocks noChangeShapeType="1"/>
        </xdr:cNvSpPr>
      </xdr:nvSpPr>
      <xdr:spPr bwMode="auto">
        <a:xfrm flipV="1">
          <a:off x="10067925" y="3562350"/>
          <a:ext cx="2190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25</xdr:row>
      <xdr:rowOff>47625</xdr:rowOff>
    </xdr:from>
    <xdr:to>
      <xdr:col>18</xdr:col>
      <xdr:colOff>342900</xdr:colOff>
      <xdr:row>29</xdr:row>
      <xdr:rowOff>95250</xdr:rowOff>
    </xdr:to>
    <xdr:sp macro="" textlink="">
      <xdr:nvSpPr>
        <xdr:cNvPr id="1134" name="Trait 12">
          <a:extLst>
            <a:ext uri="{FF2B5EF4-FFF2-40B4-BE49-F238E27FC236}">
              <a16:creationId xmlns:a16="http://schemas.microsoft.com/office/drawing/2014/main" xmlns="" id="{DCCFC77C-93FC-43B6-8C3A-78CDCC487C1C}"/>
            </a:ext>
          </a:extLst>
        </xdr:cNvPr>
        <xdr:cNvSpPr>
          <a:spLocks noChangeShapeType="1"/>
        </xdr:cNvSpPr>
      </xdr:nvSpPr>
      <xdr:spPr bwMode="auto">
        <a:xfrm flipV="1">
          <a:off x="14801850" y="4562475"/>
          <a:ext cx="2095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22</xdr:row>
      <xdr:rowOff>28575</xdr:rowOff>
    </xdr:from>
    <xdr:to>
      <xdr:col>13</xdr:col>
      <xdr:colOff>114300</xdr:colOff>
      <xdr:row>23</xdr:row>
      <xdr:rowOff>123825</xdr:rowOff>
    </xdr:to>
    <xdr:sp macro="" textlink="">
      <xdr:nvSpPr>
        <xdr:cNvPr id="1135" name="Trait 13">
          <a:extLst>
            <a:ext uri="{FF2B5EF4-FFF2-40B4-BE49-F238E27FC236}">
              <a16:creationId xmlns:a16="http://schemas.microsoft.com/office/drawing/2014/main" xmlns="" id="{C6084FD3-6E1F-4223-B2CE-4258227D6EF5}"/>
            </a:ext>
          </a:extLst>
        </xdr:cNvPr>
        <xdr:cNvSpPr>
          <a:spLocks noChangeShapeType="1"/>
        </xdr:cNvSpPr>
      </xdr:nvSpPr>
      <xdr:spPr bwMode="auto">
        <a:xfrm flipH="1" flipV="1">
          <a:off x="10201275" y="3886200"/>
          <a:ext cx="1257300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24</xdr:row>
      <xdr:rowOff>95250</xdr:rowOff>
    </xdr:from>
    <xdr:to>
      <xdr:col>18</xdr:col>
      <xdr:colOff>133350</xdr:colOff>
      <xdr:row>29</xdr:row>
      <xdr:rowOff>123825</xdr:rowOff>
    </xdr:to>
    <xdr:sp macro="" textlink="">
      <xdr:nvSpPr>
        <xdr:cNvPr id="1136" name="Trait 14">
          <a:extLst>
            <a:ext uri="{FF2B5EF4-FFF2-40B4-BE49-F238E27FC236}">
              <a16:creationId xmlns:a16="http://schemas.microsoft.com/office/drawing/2014/main" xmlns="" id="{36C522E7-970F-4234-A056-C8F0482312BF}"/>
            </a:ext>
          </a:extLst>
        </xdr:cNvPr>
        <xdr:cNvSpPr>
          <a:spLocks noChangeShapeType="1"/>
        </xdr:cNvSpPr>
      </xdr:nvSpPr>
      <xdr:spPr bwMode="auto">
        <a:xfrm>
          <a:off x="10067925" y="4448175"/>
          <a:ext cx="4733925" cy="1171575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23</xdr:row>
      <xdr:rowOff>285750</xdr:rowOff>
    </xdr:from>
    <xdr:to>
      <xdr:col>18</xdr:col>
      <xdr:colOff>276225</xdr:colOff>
      <xdr:row>27</xdr:row>
      <xdr:rowOff>142875</xdr:rowOff>
    </xdr:to>
    <xdr:sp macro="" textlink="">
      <xdr:nvSpPr>
        <xdr:cNvPr id="1137" name="Trait 15">
          <a:extLst>
            <a:ext uri="{FF2B5EF4-FFF2-40B4-BE49-F238E27FC236}">
              <a16:creationId xmlns:a16="http://schemas.microsoft.com/office/drawing/2014/main" xmlns="" id="{BE735236-4C9B-412A-AFD3-4BAE8DF4E37C}"/>
            </a:ext>
          </a:extLst>
        </xdr:cNvPr>
        <xdr:cNvSpPr>
          <a:spLocks noChangeShapeType="1"/>
        </xdr:cNvSpPr>
      </xdr:nvSpPr>
      <xdr:spPr bwMode="auto">
        <a:xfrm>
          <a:off x="12134850" y="4343400"/>
          <a:ext cx="2809875" cy="771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31</xdr:row>
      <xdr:rowOff>0</xdr:rowOff>
    </xdr:from>
    <xdr:to>
      <xdr:col>10</xdr:col>
      <xdr:colOff>200025</xdr:colOff>
      <xdr:row>33</xdr:row>
      <xdr:rowOff>66675</xdr:rowOff>
    </xdr:to>
    <xdr:sp macro="" textlink="">
      <xdr:nvSpPr>
        <xdr:cNvPr id="1138" name="Trait 16">
          <a:extLst>
            <a:ext uri="{FF2B5EF4-FFF2-40B4-BE49-F238E27FC236}">
              <a16:creationId xmlns:a16="http://schemas.microsoft.com/office/drawing/2014/main" xmlns="" id="{535CF3F2-C891-47E6-9CE4-9BCFAD3E2E04}"/>
            </a:ext>
          </a:extLst>
        </xdr:cNvPr>
        <xdr:cNvSpPr>
          <a:spLocks noChangeShapeType="1"/>
        </xdr:cNvSpPr>
      </xdr:nvSpPr>
      <xdr:spPr bwMode="auto">
        <a:xfrm>
          <a:off x="10067925" y="58197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30</xdr:row>
      <xdr:rowOff>85725</xdr:rowOff>
    </xdr:from>
    <xdr:to>
      <xdr:col>18</xdr:col>
      <xdr:colOff>133350</xdr:colOff>
      <xdr:row>32</xdr:row>
      <xdr:rowOff>142875</xdr:rowOff>
    </xdr:to>
    <xdr:sp macro="" textlink="">
      <xdr:nvSpPr>
        <xdr:cNvPr id="1139" name="Trait 17">
          <a:extLst>
            <a:ext uri="{FF2B5EF4-FFF2-40B4-BE49-F238E27FC236}">
              <a16:creationId xmlns:a16="http://schemas.microsoft.com/office/drawing/2014/main" xmlns="" id="{68FD3B47-DB0B-41D1-BDD0-73DBFB9102DF}"/>
            </a:ext>
          </a:extLst>
        </xdr:cNvPr>
        <xdr:cNvSpPr>
          <a:spLocks noChangeShapeType="1"/>
        </xdr:cNvSpPr>
      </xdr:nvSpPr>
      <xdr:spPr bwMode="auto">
        <a:xfrm>
          <a:off x="14801850" y="574357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32</xdr:row>
      <xdr:rowOff>152400</xdr:rowOff>
    </xdr:from>
    <xdr:to>
      <xdr:col>13</xdr:col>
      <xdr:colOff>371475</xdr:colOff>
      <xdr:row>32</xdr:row>
      <xdr:rowOff>152400</xdr:rowOff>
    </xdr:to>
    <xdr:sp macro="" textlink="">
      <xdr:nvSpPr>
        <xdr:cNvPr id="1140" name="Trait 19">
          <a:extLst>
            <a:ext uri="{FF2B5EF4-FFF2-40B4-BE49-F238E27FC236}">
              <a16:creationId xmlns:a16="http://schemas.microsoft.com/office/drawing/2014/main" xmlns="" id="{1FFD0DAD-B90E-48E5-96C9-08135A224EB2}"/>
            </a:ext>
          </a:extLst>
        </xdr:cNvPr>
        <xdr:cNvSpPr>
          <a:spLocks noChangeShapeType="1"/>
        </xdr:cNvSpPr>
      </xdr:nvSpPr>
      <xdr:spPr bwMode="auto">
        <a:xfrm flipH="1">
          <a:off x="10067925" y="6134100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32</xdr:row>
      <xdr:rowOff>152400</xdr:rowOff>
    </xdr:from>
    <xdr:to>
      <xdr:col>18</xdr:col>
      <xdr:colOff>133350</xdr:colOff>
      <xdr:row>32</xdr:row>
      <xdr:rowOff>152400</xdr:rowOff>
    </xdr:to>
    <xdr:sp macro="" textlink="">
      <xdr:nvSpPr>
        <xdr:cNvPr id="1141" name="Trait 20">
          <a:extLst>
            <a:ext uri="{FF2B5EF4-FFF2-40B4-BE49-F238E27FC236}">
              <a16:creationId xmlns:a16="http://schemas.microsoft.com/office/drawing/2014/main" xmlns="" id="{5C03474F-9EF8-454F-97E2-2185753AA877}"/>
            </a:ext>
          </a:extLst>
        </xdr:cNvPr>
        <xdr:cNvSpPr>
          <a:spLocks noChangeShapeType="1"/>
        </xdr:cNvSpPr>
      </xdr:nvSpPr>
      <xdr:spPr bwMode="auto">
        <a:xfrm>
          <a:off x="12896850" y="6134100"/>
          <a:ext cx="1905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14</xdr:col>
      <xdr:colOff>483806</xdr:colOff>
      <xdr:row>26</xdr:row>
      <xdr:rowOff>944</xdr:rowOff>
    </xdr:from>
    <xdr:ext cx="1236685" cy="579646"/>
    <xdr:sp macro="" textlink="">
      <xdr:nvSpPr>
        <xdr:cNvPr id="1063" name="Zone de texte 39">
          <a:extLst>
            <a:ext uri="{FF2B5EF4-FFF2-40B4-BE49-F238E27FC236}">
              <a16:creationId xmlns:a16="http://schemas.microsoft.com/office/drawing/2014/main" xmlns="" id="{9B828F82-B1F9-174E-BAD6-4B4B7F3878AE}"/>
            </a:ext>
          </a:extLst>
        </xdr:cNvPr>
        <xdr:cNvSpPr txBox="1">
          <a:spLocks noChangeArrowheads="1"/>
        </xdr:cNvSpPr>
      </xdr:nvSpPr>
      <xdr:spPr bwMode="auto">
        <a:xfrm rot="579726">
          <a:off x="12613298" y="4659264"/>
          <a:ext cx="1236685" cy="57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900"/>
            </a:lnSpc>
            <a:defRPr sz="1000"/>
          </a:pPr>
          <a:r>
            <a:rPr lang="fr-FR" sz="1800" b="0" i="0" u="none" strike="noStrike" baseline="0">
              <a:solidFill>
                <a:srgbClr val="FF0000"/>
              </a:solidFill>
              <a:latin typeface="Arial" charset="0"/>
              <a:cs typeface="Arial" charset="0"/>
            </a:rPr>
            <a:t> inch layer</a:t>
          </a:r>
        </a:p>
        <a:p>
          <a:pPr algn="l" rtl="0">
            <a:lnSpc>
              <a:spcPts val="1900"/>
            </a:lnSpc>
            <a:defRPr sz="1000"/>
          </a:pPr>
          <a:endParaRPr lang="fr-FR" sz="1800" b="0" i="0" u="none" strike="noStrike" baseline="0">
            <a:solidFill>
              <a:srgbClr val="FF0000"/>
            </a:solidFill>
            <a:latin typeface="Arial" charset="0"/>
            <a:cs typeface="Arial" charset="0"/>
          </a:endParaRPr>
        </a:p>
      </xdr:txBody>
    </xdr:sp>
    <xdr:clientData/>
  </xdr:oneCellAnchor>
  <xdr:oneCellAnchor>
    <xdr:from>
      <xdr:col>11</xdr:col>
      <xdr:colOff>371475</xdr:colOff>
      <xdr:row>18</xdr:row>
      <xdr:rowOff>0</xdr:rowOff>
    </xdr:from>
    <xdr:ext cx="4131199" cy="462643"/>
    <xdr:sp macro="" textlink="">
      <xdr:nvSpPr>
        <xdr:cNvPr id="1064" name="Zone de texte 40">
          <a:extLst>
            <a:ext uri="{FF2B5EF4-FFF2-40B4-BE49-F238E27FC236}">
              <a16:creationId xmlns:a16="http://schemas.microsoft.com/office/drawing/2014/main" xmlns="" id="{1596D143-1A37-7947-BADF-DEFB8A965DD2}"/>
            </a:ext>
          </a:extLst>
        </xdr:cNvPr>
        <xdr:cNvSpPr txBox="1">
          <a:spLocks noChangeArrowheads="1"/>
        </xdr:cNvSpPr>
      </xdr:nvSpPr>
      <xdr:spPr bwMode="auto">
        <a:xfrm>
          <a:off x="12357100" y="3111500"/>
          <a:ext cx="41275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fr-FR" sz="24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Filling Layer Cross Section</a:t>
          </a:r>
        </a:p>
      </xdr:txBody>
    </xdr:sp>
    <xdr:clientData/>
  </xdr:oneCellAnchor>
  <xdr:oneCellAnchor>
    <xdr:from>
      <xdr:col>13</xdr:col>
      <xdr:colOff>638175</xdr:colOff>
      <xdr:row>48</xdr:row>
      <xdr:rowOff>63500</xdr:rowOff>
    </xdr:from>
    <xdr:ext cx="3790835" cy="240189"/>
    <xdr:sp macro="" textlink="">
      <xdr:nvSpPr>
        <xdr:cNvPr id="1027" name="Zone de texte 3">
          <a:extLst>
            <a:ext uri="{FF2B5EF4-FFF2-40B4-BE49-F238E27FC236}">
              <a16:creationId xmlns:a16="http://schemas.microsoft.com/office/drawing/2014/main" xmlns="" id="{6783FF16-69BD-3A47-A87D-F157A52FD631}"/>
            </a:ext>
          </a:extLst>
        </xdr:cNvPr>
        <xdr:cNvSpPr txBox="1">
          <a:spLocks noChangeArrowheads="1"/>
        </xdr:cNvSpPr>
      </xdr:nvSpPr>
      <xdr:spPr bwMode="auto">
        <a:xfrm>
          <a:off x="13677900" y="9017000"/>
          <a:ext cx="3746500" cy="279400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NOTE: Axes scales may be of different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0.12562</cdr:x>
      <cdr:y>0.34314</cdr:y>
    </cdr:from>
    <cdr:to>
      <cdr:x>0.27025</cdr:x>
      <cdr:y>0.40944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EADBA6F0-A3B4-F54D-9090-BC89931B6A1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3063" y="2290133"/>
          <a:ext cx="2271456" cy="442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2750" b="0" i="0" u="none" strike="noStrike" baseline="0">
              <a:solidFill>
                <a:srgbClr val="000000"/>
              </a:solidFill>
              <a:latin typeface="Arial" charset="0"/>
              <a:cs typeface="Arial" charset="0"/>
            </a:rPr>
            <a:t>Filling Surface</a:t>
          </a:r>
        </a:p>
      </cdr:txBody>
    </cdr:sp>
  </cdr:relSizeAnchor>
  <cdr:relSizeAnchor xmlns:cdr="http://schemas.openxmlformats.org/drawingml/2006/chartDrawing">
    <cdr:from>
      <cdr:x>0.28521</cdr:x>
      <cdr:y>0.40445</cdr:y>
    </cdr:from>
    <cdr:to>
      <cdr:x>0.37644</cdr:x>
      <cdr:y>0.5874</cdr:y>
    </cdr:to>
    <cdr:sp macro="" textlink="">
      <cdr:nvSpPr>
        <cdr:cNvPr id="2050" name="Line 2">
          <a:extLst xmlns:a="http://schemas.openxmlformats.org/drawingml/2006/main">
            <a:ext uri="{FF2B5EF4-FFF2-40B4-BE49-F238E27FC236}">
              <a16:creationId xmlns:a16="http://schemas.microsoft.com/office/drawing/2014/main" xmlns="" id="{D47ADFB7-947D-F64A-A0F7-A137EE1CF81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03613" y="2018522"/>
          <a:ext cx="1681045" cy="1516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76200</xdr:rowOff>
    </xdr:from>
    <xdr:to>
      <xdr:col>19</xdr:col>
      <xdr:colOff>381000</xdr:colOff>
      <xdr:row>82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209550</xdr:colOff>
      <xdr:row>24</xdr:row>
      <xdr:rowOff>142875</xdr:rowOff>
    </xdr:from>
    <xdr:to>
      <xdr:col>18</xdr:col>
      <xdr:colOff>133350</xdr:colOff>
      <xdr:row>30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0248900" y="4533900"/>
          <a:ext cx="4838700" cy="1181100"/>
        </a:xfrm>
        <a:prstGeom prst="rtTriangle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FFFFFF"/>
              </a:solidFill>
              <a:latin typeface="Arial"/>
              <a:cs typeface="Arial"/>
            </a:rPr>
            <a:t>Filling Ramp Cross Section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514350</xdr:colOff>
      <xdr:row>24</xdr:row>
      <xdr:rowOff>133350</xdr:rowOff>
    </xdr:from>
    <xdr:to>
      <xdr:col>9</xdr:col>
      <xdr:colOff>590550</xdr:colOff>
      <xdr:row>24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9334500" y="45243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514350</xdr:colOff>
      <xdr:row>30</xdr:row>
      <xdr:rowOff>9525</xdr:rowOff>
    </xdr:from>
    <xdr:to>
      <xdr:col>9</xdr:col>
      <xdr:colOff>590550</xdr:colOff>
      <xdr:row>30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9334500" y="57054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24</xdr:row>
      <xdr:rowOff>133350</xdr:rowOff>
    </xdr:from>
    <xdr:to>
      <xdr:col>9</xdr:col>
      <xdr:colOff>180975</xdr:colOff>
      <xdr:row>26</xdr:row>
      <xdr:rowOff>114300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9610725" y="4524375"/>
          <a:ext cx="0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209550</xdr:colOff>
      <xdr:row>28</xdr:row>
      <xdr:rowOff>95250</xdr:rowOff>
    </xdr:from>
    <xdr:to>
      <xdr:col>9</xdr:col>
      <xdr:colOff>209550</xdr:colOff>
      <xdr:row>30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639300" y="5400675"/>
          <a:ext cx="0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209550</xdr:colOff>
      <xdr:row>20</xdr:row>
      <xdr:rowOff>95250</xdr:rowOff>
    </xdr:from>
    <xdr:to>
      <xdr:col>10</xdr:col>
      <xdr:colOff>438150</xdr:colOff>
      <xdr:row>24</xdr:row>
      <xdr:rowOff>95250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0248900" y="3590925"/>
          <a:ext cx="22860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25</xdr:row>
      <xdr:rowOff>47625</xdr:rowOff>
    </xdr:from>
    <xdr:to>
      <xdr:col>18</xdr:col>
      <xdr:colOff>361950</xdr:colOff>
      <xdr:row>29</xdr:row>
      <xdr:rowOff>95250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15087600" y="4600575"/>
          <a:ext cx="2286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342900</xdr:colOff>
      <xdr:row>22</xdr:row>
      <xdr:rowOff>28575</xdr:rowOff>
    </xdr:from>
    <xdr:to>
      <xdr:col>13</xdr:col>
      <xdr:colOff>114300</xdr:colOff>
      <xdr:row>23</xdr:row>
      <xdr:rowOff>133350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 flipV="1">
          <a:off x="10382250" y="3924300"/>
          <a:ext cx="1295400" cy="3048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209550</xdr:colOff>
      <xdr:row>24</xdr:row>
      <xdr:rowOff>104775</xdr:rowOff>
    </xdr:from>
    <xdr:to>
      <xdr:col>18</xdr:col>
      <xdr:colOff>133350</xdr:colOff>
      <xdr:row>29</xdr:row>
      <xdr:rowOff>123825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0248900" y="4495800"/>
          <a:ext cx="4838700" cy="1162050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23</xdr:row>
      <xdr:rowOff>285750</xdr:rowOff>
    </xdr:from>
    <xdr:to>
      <xdr:col>18</xdr:col>
      <xdr:colOff>285750</xdr:colOff>
      <xdr:row>27</xdr:row>
      <xdr:rowOff>142875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353925" y="4381500"/>
          <a:ext cx="2886075" cy="771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209550</xdr:colOff>
      <xdr:row>31</xdr:row>
      <xdr:rowOff>0</xdr:rowOff>
    </xdr:from>
    <xdr:to>
      <xdr:col>10</xdr:col>
      <xdr:colOff>209550</xdr:colOff>
      <xdr:row>33</xdr:row>
      <xdr:rowOff>57150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0248900" y="58578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30</xdr:row>
      <xdr:rowOff>85725</xdr:rowOff>
    </xdr:from>
    <xdr:to>
      <xdr:col>18</xdr:col>
      <xdr:colOff>133350</xdr:colOff>
      <xdr:row>32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5087600" y="5781675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209550</xdr:colOff>
      <xdr:row>32</xdr:row>
      <xdr:rowOff>152400</xdr:rowOff>
    </xdr:from>
    <xdr:to>
      <xdr:col>13</xdr:col>
      <xdr:colOff>361950</xdr:colOff>
      <xdr:row>32</xdr:row>
      <xdr:rowOff>152400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0248900" y="6172200"/>
          <a:ext cx="16764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32</xdr:row>
      <xdr:rowOff>152400</xdr:rowOff>
    </xdr:from>
    <xdr:to>
      <xdr:col>18</xdr:col>
      <xdr:colOff>133350</xdr:colOff>
      <xdr:row>32</xdr:row>
      <xdr:rowOff>152400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3125450" y="6172200"/>
          <a:ext cx="19621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14</xdr:col>
      <xdr:colOff>462784</xdr:colOff>
      <xdr:row>25</xdr:row>
      <xdr:rowOff>150338</xdr:rowOff>
    </xdr:from>
    <xdr:ext cx="1120948" cy="623248"/>
    <xdr:sp macro="" textlink="">
      <xdr:nvSpPr>
        <xdr:cNvPr id="17" name="Text Box 16"/>
        <xdr:cNvSpPr txBox="1">
          <a:spLocks noChangeArrowheads="1"/>
        </xdr:cNvSpPr>
      </xdr:nvSpPr>
      <xdr:spPr bwMode="auto">
        <a:xfrm rot="579726">
          <a:off x="12750034" y="4703288"/>
          <a:ext cx="1120948" cy="623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FF0000"/>
              </a:solidFill>
              <a:latin typeface="Arial"/>
              <a:cs typeface="Arial"/>
            </a:rPr>
            <a:t> cm layer</a:t>
          </a:r>
        </a:p>
        <a:p>
          <a:pPr algn="l" rtl="0">
            <a:defRPr sz="1000"/>
          </a:pPr>
          <a:endParaRPr lang="en-US" sz="1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11</xdr:col>
      <xdr:colOff>381000</xdr:colOff>
      <xdr:row>18</xdr:row>
      <xdr:rowOff>0</xdr:rowOff>
    </xdr:from>
    <xdr:ext cx="3845412" cy="446212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1029950" y="3057525"/>
          <a:ext cx="3845412" cy="44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Arial"/>
              <a:cs typeface="Arial"/>
            </a:rPr>
            <a:t>Filling Layer Cross Section</a:t>
          </a:r>
        </a:p>
      </xdr:txBody>
    </xdr:sp>
    <xdr:clientData/>
  </xdr:oneCellAnchor>
  <xdr:oneCellAnchor>
    <xdr:from>
      <xdr:col>13</xdr:col>
      <xdr:colOff>638175</xdr:colOff>
      <xdr:row>48</xdr:row>
      <xdr:rowOff>66675</xdr:rowOff>
    </xdr:from>
    <xdr:ext cx="3375932" cy="269422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2201525" y="8943975"/>
          <a:ext cx="3375932" cy="269422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 Axes scales may be of different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0.10239</cdr:x>
      <cdr:y>0.24498</cdr:y>
    </cdr:from>
    <cdr:to>
      <cdr:x>0.19434</cdr:x>
      <cdr:y>0.29253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5760" y="1622568"/>
          <a:ext cx="1466088" cy="314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45720" tIns="4572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700" b="0" i="0" u="none" strike="noStrike" baseline="0">
              <a:solidFill>
                <a:srgbClr val="000000"/>
              </a:solidFill>
              <a:latin typeface="Arial"/>
              <a:cs typeface="Arial"/>
            </a:rPr>
            <a:t>Filling Surface</a:t>
          </a:r>
        </a:p>
      </cdr:txBody>
    </cdr:sp>
  </cdr:relSizeAnchor>
  <cdr:relSizeAnchor xmlns:cdr="http://schemas.openxmlformats.org/drawingml/2006/chartDrawing">
    <cdr:from>
      <cdr:x>0.26715</cdr:x>
      <cdr:y>0.31717</cdr:y>
    </cdr:from>
    <cdr:to>
      <cdr:x>0.36108</cdr:x>
      <cdr:y>0.53425</cdr:y>
    </cdr:to>
    <cdr:sp macro="" textlink="">
      <cdr:nvSpPr>
        <cdr:cNvPr id="1638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62831" y="2099799"/>
          <a:ext cx="1497787" cy="14349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111918</xdr:rowOff>
    </xdr:from>
    <xdr:to>
      <xdr:col>16</xdr:col>
      <xdr:colOff>585106</xdr:colOff>
      <xdr:row>82</xdr:row>
      <xdr:rowOff>73819</xdr:rowOff>
    </xdr:to>
    <xdr:graphicFrame macro="">
      <xdr:nvGraphicFramePr>
        <xdr:cNvPr id="16419" name="Graphique 1">
          <a:extLst>
            <a:ext uri="{FF2B5EF4-FFF2-40B4-BE49-F238E27FC236}">
              <a16:creationId xmlns:a16="http://schemas.microsoft.com/office/drawing/2014/main" xmlns="" id="{4A82E560-A01C-457A-A919-E1D54F536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23</xdr:row>
      <xdr:rowOff>130175</xdr:rowOff>
    </xdr:from>
    <xdr:to>
      <xdr:col>18</xdr:col>
      <xdr:colOff>133357</xdr:colOff>
      <xdr:row>29</xdr:row>
      <xdr:rowOff>34967</xdr:rowOff>
    </xdr:to>
    <xdr:sp macro="" textlink="">
      <xdr:nvSpPr>
        <xdr:cNvPr id="3" name="Forme automatique 4">
          <a:extLst>
            <a:ext uri="{FF2B5EF4-FFF2-40B4-BE49-F238E27FC236}">
              <a16:creationId xmlns:a16="http://schemas.microsoft.com/office/drawing/2014/main" xmlns="" id="{B8E3E242-805B-EB48-A8DE-50391EE5CE74}"/>
            </a:ext>
          </a:extLst>
        </xdr:cNvPr>
        <xdr:cNvSpPr>
          <a:spLocks noChangeArrowheads="1"/>
        </xdr:cNvSpPr>
      </xdr:nvSpPr>
      <xdr:spPr bwMode="auto">
        <a:xfrm>
          <a:off x="11493500" y="4419600"/>
          <a:ext cx="5562600" cy="1193800"/>
        </a:xfrm>
        <a:prstGeom prst="rtTriangle">
          <a:avLst/>
        </a:pr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400"/>
            </a:lnSpc>
            <a:defRPr sz="1000"/>
          </a:pPr>
          <a:endParaRPr lang="fr-FR" sz="1400" b="0" i="0" u="none" strike="noStrike" baseline="0">
            <a:solidFill>
              <a:srgbClr val="FFFFFF"/>
            </a:solidFill>
            <a:latin typeface="Arial" pitchFamily="2" charset="0"/>
            <a:cs typeface="Arial" pitchFamily="2" charset="0"/>
          </a:endParaRPr>
        </a:p>
        <a:p>
          <a:pPr algn="l" rtl="0">
            <a:lnSpc>
              <a:spcPts val="1400"/>
            </a:lnSpc>
            <a:defRPr sz="1000"/>
          </a:pPr>
          <a:endParaRPr lang="fr-FR" sz="1400" b="0" i="0" u="none" strike="noStrike" baseline="0">
            <a:solidFill>
              <a:srgbClr val="FFFFFF"/>
            </a:solidFill>
            <a:latin typeface="Arial" pitchFamily="2" charset="0"/>
            <a:cs typeface="Arial" pitchFamily="2" charset="0"/>
          </a:endParaRPr>
        </a:p>
      </xdr:txBody>
    </xdr:sp>
    <xdr:clientData/>
  </xdr:twoCellAnchor>
  <xdr:twoCellAnchor>
    <xdr:from>
      <xdr:col>8</xdr:col>
      <xdr:colOff>504825</xdr:colOff>
      <xdr:row>23</xdr:row>
      <xdr:rowOff>133350</xdr:rowOff>
    </xdr:from>
    <xdr:to>
      <xdr:col>9</xdr:col>
      <xdr:colOff>571500</xdr:colOff>
      <xdr:row>23</xdr:row>
      <xdr:rowOff>133350</xdr:rowOff>
    </xdr:to>
    <xdr:sp macro="" textlink="">
      <xdr:nvSpPr>
        <xdr:cNvPr id="16421" name="Trait 5">
          <a:extLst>
            <a:ext uri="{FF2B5EF4-FFF2-40B4-BE49-F238E27FC236}">
              <a16:creationId xmlns:a16="http://schemas.microsoft.com/office/drawing/2014/main" xmlns="" id="{129ED209-D425-4CB6-92B6-D708790DFDBA}"/>
            </a:ext>
          </a:extLst>
        </xdr:cNvPr>
        <xdr:cNvSpPr>
          <a:spLocks noChangeShapeType="1"/>
        </xdr:cNvSpPr>
      </xdr:nvSpPr>
      <xdr:spPr bwMode="auto">
        <a:xfrm flipH="1">
          <a:off x="9191625" y="43624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504825</xdr:colOff>
      <xdr:row>29</xdr:row>
      <xdr:rowOff>9525</xdr:rowOff>
    </xdr:from>
    <xdr:to>
      <xdr:col>9</xdr:col>
      <xdr:colOff>571500</xdr:colOff>
      <xdr:row>29</xdr:row>
      <xdr:rowOff>9525</xdr:rowOff>
    </xdr:to>
    <xdr:sp macro="" textlink="">
      <xdr:nvSpPr>
        <xdr:cNvPr id="16422" name="Trait 6">
          <a:extLst>
            <a:ext uri="{FF2B5EF4-FFF2-40B4-BE49-F238E27FC236}">
              <a16:creationId xmlns:a16="http://schemas.microsoft.com/office/drawing/2014/main" xmlns="" id="{1F5D51EC-68DC-4353-B07D-4FDBFFE5E0DD}"/>
            </a:ext>
          </a:extLst>
        </xdr:cNvPr>
        <xdr:cNvSpPr>
          <a:spLocks noChangeShapeType="1"/>
        </xdr:cNvSpPr>
      </xdr:nvSpPr>
      <xdr:spPr bwMode="auto">
        <a:xfrm flipH="1">
          <a:off x="9191625" y="55435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23</xdr:row>
      <xdr:rowOff>133350</xdr:rowOff>
    </xdr:from>
    <xdr:to>
      <xdr:col>9</xdr:col>
      <xdr:colOff>180975</xdr:colOff>
      <xdr:row>25</xdr:row>
      <xdr:rowOff>114300</xdr:rowOff>
    </xdr:to>
    <xdr:sp macro="" textlink="">
      <xdr:nvSpPr>
        <xdr:cNvPr id="16423" name="Trait 8">
          <a:extLst>
            <a:ext uri="{FF2B5EF4-FFF2-40B4-BE49-F238E27FC236}">
              <a16:creationId xmlns:a16="http://schemas.microsoft.com/office/drawing/2014/main" xmlns="" id="{EBEBBC29-FAFE-47C7-94C3-13AFFF6122C9}"/>
            </a:ext>
          </a:extLst>
        </xdr:cNvPr>
        <xdr:cNvSpPr>
          <a:spLocks noChangeShapeType="1"/>
        </xdr:cNvSpPr>
      </xdr:nvSpPr>
      <xdr:spPr bwMode="auto">
        <a:xfrm flipV="1">
          <a:off x="9458325" y="4362450"/>
          <a:ext cx="0" cy="4381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27</xdr:row>
      <xdr:rowOff>104775</xdr:rowOff>
    </xdr:from>
    <xdr:to>
      <xdr:col>9</xdr:col>
      <xdr:colOff>200025</xdr:colOff>
      <xdr:row>29</xdr:row>
      <xdr:rowOff>9525</xdr:rowOff>
    </xdr:to>
    <xdr:sp macro="" textlink="">
      <xdr:nvSpPr>
        <xdr:cNvPr id="16424" name="Trait 9">
          <a:extLst>
            <a:ext uri="{FF2B5EF4-FFF2-40B4-BE49-F238E27FC236}">
              <a16:creationId xmlns:a16="http://schemas.microsoft.com/office/drawing/2014/main" xmlns="" id="{9F1BFBEC-862E-460B-BADD-98C8523AE876}"/>
            </a:ext>
          </a:extLst>
        </xdr:cNvPr>
        <xdr:cNvSpPr>
          <a:spLocks noChangeShapeType="1"/>
        </xdr:cNvSpPr>
      </xdr:nvSpPr>
      <xdr:spPr bwMode="auto">
        <a:xfrm>
          <a:off x="9477375" y="5248275"/>
          <a:ext cx="0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19</xdr:row>
      <xdr:rowOff>104775</xdr:rowOff>
    </xdr:from>
    <xdr:to>
      <xdr:col>10</xdr:col>
      <xdr:colOff>419100</xdr:colOff>
      <xdr:row>23</xdr:row>
      <xdr:rowOff>95250</xdr:rowOff>
    </xdr:to>
    <xdr:sp macro="" textlink="">
      <xdr:nvSpPr>
        <xdr:cNvPr id="16425" name="Trait 11">
          <a:extLst>
            <a:ext uri="{FF2B5EF4-FFF2-40B4-BE49-F238E27FC236}">
              <a16:creationId xmlns:a16="http://schemas.microsoft.com/office/drawing/2014/main" xmlns="" id="{7C1E3C49-5891-46C6-980A-2CAA76F1EF45}"/>
            </a:ext>
          </a:extLst>
        </xdr:cNvPr>
        <xdr:cNvSpPr>
          <a:spLocks noChangeShapeType="1"/>
        </xdr:cNvSpPr>
      </xdr:nvSpPr>
      <xdr:spPr bwMode="auto">
        <a:xfrm flipV="1">
          <a:off x="10067925" y="3438525"/>
          <a:ext cx="2190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24</xdr:row>
      <xdr:rowOff>47625</xdr:rowOff>
    </xdr:from>
    <xdr:to>
      <xdr:col>18</xdr:col>
      <xdr:colOff>342900</xdr:colOff>
      <xdr:row>28</xdr:row>
      <xdr:rowOff>95250</xdr:rowOff>
    </xdr:to>
    <xdr:sp macro="" textlink="">
      <xdr:nvSpPr>
        <xdr:cNvPr id="16426" name="Trait 12">
          <a:extLst>
            <a:ext uri="{FF2B5EF4-FFF2-40B4-BE49-F238E27FC236}">
              <a16:creationId xmlns:a16="http://schemas.microsoft.com/office/drawing/2014/main" xmlns="" id="{0A310F45-66F2-4751-B65A-5578EB7190F3}"/>
            </a:ext>
          </a:extLst>
        </xdr:cNvPr>
        <xdr:cNvSpPr>
          <a:spLocks noChangeShapeType="1"/>
        </xdr:cNvSpPr>
      </xdr:nvSpPr>
      <xdr:spPr bwMode="auto">
        <a:xfrm flipV="1">
          <a:off x="14935200" y="4438650"/>
          <a:ext cx="2095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21</xdr:row>
      <xdr:rowOff>28575</xdr:rowOff>
    </xdr:from>
    <xdr:to>
      <xdr:col>13</xdr:col>
      <xdr:colOff>114300</xdr:colOff>
      <xdr:row>22</xdr:row>
      <xdr:rowOff>123825</xdr:rowOff>
    </xdr:to>
    <xdr:sp macro="" textlink="">
      <xdr:nvSpPr>
        <xdr:cNvPr id="16427" name="Trait 13">
          <a:extLst>
            <a:ext uri="{FF2B5EF4-FFF2-40B4-BE49-F238E27FC236}">
              <a16:creationId xmlns:a16="http://schemas.microsoft.com/office/drawing/2014/main" xmlns="" id="{A4A334B0-76C4-402A-83CA-D6F5DFE8E3C6}"/>
            </a:ext>
          </a:extLst>
        </xdr:cNvPr>
        <xdr:cNvSpPr>
          <a:spLocks noChangeShapeType="1"/>
        </xdr:cNvSpPr>
      </xdr:nvSpPr>
      <xdr:spPr bwMode="auto">
        <a:xfrm flipH="1" flipV="1">
          <a:off x="10201275" y="3762375"/>
          <a:ext cx="1257300" cy="295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23</xdr:row>
      <xdr:rowOff>95250</xdr:rowOff>
    </xdr:from>
    <xdr:to>
      <xdr:col>18</xdr:col>
      <xdr:colOff>133350</xdr:colOff>
      <xdr:row>28</xdr:row>
      <xdr:rowOff>123825</xdr:rowOff>
    </xdr:to>
    <xdr:sp macro="" textlink="">
      <xdr:nvSpPr>
        <xdr:cNvPr id="16428" name="Trait 14">
          <a:extLst>
            <a:ext uri="{FF2B5EF4-FFF2-40B4-BE49-F238E27FC236}">
              <a16:creationId xmlns:a16="http://schemas.microsoft.com/office/drawing/2014/main" xmlns="" id="{4B46545C-3B3B-43A4-A9AE-66F9CF8AAE59}"/>
            </a:ext>
          </a:extLst>
        </xdr:cNvPr>
        <xdr:cNvSpPr>
          <a:spLocks noChangeShapeType="1"/>
        </xdr:cNvSpPr>
      </xdr:nvSpPr>
      <xdr:spPr bwMode="auto">
        <a:xfrm>
          <a:off x="10067925" y="4324350"/>
          <a:ext cx="4867275" cy="1171575"/>
        </a:xfrm>
        <a:prstGeom prst="line">
          <a:avLst/>
        </a:prstGeom>
        <a:noFill/>
        <a:ln w="762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285750</xdr:rowOff>
    </xdr:from>
    <xdr:to>
      <xdr:col>18</xdr:col>
      <xdr:colOff>276225</xdr:colOff>
      <xdr:row>26</xdr:row>
      <xdr:rowOff>142875</xdr:rowOff>
    </xdr:to>
    <xdr:sp macro="" textlink="">
      <xdr:nvSpPr>
        <xdr:cNvPr id="16429" name="Trait 15">
          <a:extLst>
            <a:ext uri="{FF2B5EF4-FFF2-40B4-BE49-F238E27FC236}">
              <a16:creationId xmlns:a16="http://schemas.microsoft.com/office/drawing/2014/main" xmlns="" id="{8DE36EE0-F5A1-47CF-8967-55FD800AF6A6}"/>
            </a:ext>
          </a:extLst>
        </xdr:cNvPr>
        <xdr:cNvSpPr>
          <a:spLocks noChangeShapeType="1"/>
        </xdr:cNvSpPr>
      </xdr:nvSpPr>
      <xdr:spPr bwMode="auto">
        <a:xfrm>
          <a:off x="12496800" y="4219575"/>
          <a:ext cx="2581275" cy="7715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30</xdr:row>
      <xdr:rowOff>0</xdr:rowOff>
    </xdr:from>
    <xdr:to>
      <xdr:col>10</xdr:col>
      <xdr:colOff>200025</xdr:colOff>
      <xdr:row>32</xdr:row>
      <xdr:rowOff>66675</xdr:rowOff>
    </xdr:to>
    <xdr:sp macro="" textlink="">
      <xdr:nvSpPr>
        <xdr:cNvPr id="16430" name="Trait 16">
          <a:extLst>
            <a:ext uri="{FF2B5EF4-FFF2-40B4-BE49-F238E27FC236}">
              <a16:creationId xmlns:a16="http://schemas.microsoft.com/office/drawing/2014/main" xmlns="" id="{14F47AD4-B5DC-4762-94DE-BBF0D9BAA44C}"/>
            </a:ext>
          </a:extLst>
        </xdr:cNvPr>
        <xdr:cNvSpPr>
          <a:spLocks noChangeShapeType="1"/>
        </xdr:cNvSpPr>
      </xdr:nvSpPr>
      <xdr:spPr bwMode="auto">
        <a:xfrm>
          <a:off x="10067925" y="56959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18</xdr:col>
      <xdr:colOff>133350</xdr:colOff>
      <xdr:row>29</xdr:row>
      <xdr:rowOff>85725</xdr:rowOff>
    </xdr:from>
    <xdr:to>
      <xdr:col>18</xdr:col>
      <xdr:colOff>133350</xdr:colOff>
      <xdr:row>31</xdr:row>
      <xdr:rowOff>142875</xdr:rowOff>
    </xdr:to>
    <xdr:sp macro="" textlink="">
      <xdr:nvSpPr>
        <xdr:cNvPr id="16431" name="Trait 17">
          <a:extLst>
            <a:ext uri="{FF2B5EF4-FFF2-40B4-BE49-F238E27FC236}">
              <a16:creationId xmlns:a16="http://schemas.microsoft.com/office/drawing/2014/main" xmlns="" id="{6931B9DC-E278-4E41-A9AA-EDEE3BA14E91}"/>
            </a:ext>
          </a:extLst>
        </xdr:cNvPr>
        <xdr:cNvSpPr>
          <a:spLocks noChangeShapeType="1"/>
        </xdr:cNvSpPr>
      </xdr:nvSpPr>
      <xdr:spPr bwMode="auto">
        <a:xfrm>
          <a:off x="14935200" y="5619750"/>
          <a:ext cx="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200025</xdr:colOff>
      <xdr:row>31</xdr:row>
      <xdr:rowOff>152400</xdr:rowOff>
    </xdr:from>
    <xdr:to>
      <xdr:col>13</xdr:col>
      <xdr:colOff>990600</xdr:colOff>
      <xdr:row>31</xdr:row>
      <xdr:rowOff>152400</xdr:rowOff>
    </xdr:to>
    <xdr:sp macro="" textlink="">
      <xdr:nvSpPr>
        <xdr:cNvPr id="16432" name="Trait 19">
          <a:extLst>
            <a:ext uri="{FF2B5EF4-FFF2-40B4-BE49-F238E27FC236}">
              <a16:creationId xmlns:a16="http://schemas.microsoft.com/office/drawing/2014/main" xmlns="" id="{41615334-6A40-48BA-8E00-3F727A834F7B}"/>
            </a:ext>
          </a:extLst>
        </xdr:cNvPr>
        <xdr:cNvSpPr>
          <a:spLocks noChangeShapeType="1"/>
        </xdr:cNvSpPr>
      </xdr:nvSpPr>
      <xdr:spPr bwMode="auto">
        <a:xfrm flipH="1" flipV="1">
          <a:off x="10067925" y="6010275"/>
          <a:ext cx="2266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31</xdr:row>
      <xdr:rowOff>152400</xdr:rowOff>
    </xdr:from>
    <xdr:to>
      <xdr:col>18</xdr:col>
      <xdr:colOff>133350</xdr:colOff>
      <xdr:row>31</xdr:row>
      <xdr:rowOff>152400</xdr:rowOff>
    </xdr:to>
    <xdr:sp macro="" textlink="">
      <xdr:nvSpPr>
        <xdr:cNvPr id="16433" name="Trait 20">
          <a:extLst>
            <a:ext uri="{FF2B5EF4-FFF2-40B4-BE49-F238E27FC236}">
              <a16:creationId xmlns:a16="http://schemas.microsoft.com/office/drawing/2014/main" xmlns="" id="{E859F025-5E0E-427F-92CC-8C65BCF9B2D0}"/>
            </a:ext>
          </a:extLst>
        </xdr:cNvPr>
        <xdr:cNvSpPr>
          <a:spLocks noChangeShapeType="1"/>
        </xdr:cNvSpPr>
      </xdr:nvSpPr>
      <xdr:spPr bwMode="auto">
        <a:xfrm>
          <a:off x="13030200" y="6010275"/>
          <a:ext cx="190500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oneCellAnchor>
    <xdr:from>
      <xdr:col>15</xdr:col>
      <xdr:colOff>122000</xdr:colOff>
      <xdr:row>24</xdr:row>
      <xdr:rowOff>293232</xdr:rowOff>
    </xdr:from>
    <xdr:ext cx="248786" cy="579646"/>
    <xdr:sp macro="" textlink="">
      <xdr:nvSpPr>
        <xdr:cNvPr id="17" name="Zone de texte 39">
          <a:extLst>
            <a:ext uri="{FF2B5EF4-FFF2-40B4-BE49-F238E27FC236}">
              <a16:creationId xmlns:a16="http://schemas.microsoft.com/office/drawing/2014/main" xmlns="" id="{7511B7E0-14FA-4A47-86D5-751EE3BEEE67}"/>
            </a:ext>
          </a:extLst>
        </xdr:cNvPr>
        <xdr:cNvSpPr txBox="1">
          <a:spLocks noChangeArrowheads="1"/>
        </xdr:cNvSpPr>
      </xdr:nvSpPr>
      <xdr:spPr bwMode="auto">
        <a:xfrm rot="579726">
          <a:off x="13127955" y="4718027"/>
          <a:ext cx="248786" cy="579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700"/>
            </a:lnSpc>
            <a:defRPr sz="1000"/>
          </a:pPr>
          <a:r>
            <a:rPr lang="fr-FR" sz="18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 </a:t>
          </a:r>
        </a:p>
        <a:p>
          <a:pPr algn="l" rtl="0">
            <a:lnSpc>
              <a:spcPts val="1600"/>
            </a:lnSpc>
            <a:defRPr sz="1000"/>
          </a:pPr>
          <a:endParaRPr lang="fr-FR" sz="1800" b="0" i="0" u="none" strike="noStrike" baseline="0">
            <a:solidFill>
              <a:srgbClr val="000000"/>
            </a:solidFill>
            <a:latin typeface="Arial" pitchFamily="2" charset="0"/>
            <a:cs typeface="Arial" pitchFamily="2" charset="0"/>
          </a:endParaRPr>
        </a:p>
      </xdr:txBody>
    </xdr:sp>
    <xdr:clientData/>
  </xdr:oneCellAnchor>
  <xdr:oneCellAnchor>
    <xdr:from>
      <xdr:col>11</xdr:col>
      <xdr:colOff>371475</xdr:colOff>
      <xdr:row>17</xdr:row>
      <xdr:rowOff>0</xdr:rowOff>
    </xdr:from>
    <xdr:ext cx="4462632" cy="446212"/>
    <xdr:sp macro="" textlink="">
      <xdr:nvSpPr>
        <xdr:cNvPr id="18" name="Zone de texte 40">
          <a:extLst>
            <a:ext uri="{FF2B5EF4-FFF2-40B4-BE49-F238E27FC236}">
              <a16:creationId xmlns:a16="http://schemas.microsoft.com/office/drawing/2014/main" xmlns="" id="{930878D3-B18D-9E45-B7A6-6CA61553C19A}"/>
            </a:ext>
          </a:extLst>
        </xdr:cNvPr>
        <xdr:cNvSpPr txBox="1">
          <a:spLocks noChangeArrowheads="1"/>
        </xdr:cNvSpPr>
      </xdr:nvSpPr>
      <xdr:spPr bwMode="auto">
        <a:xfrm>
          <a:off x="10814339" y="2926773"/>
          <a:ext cx="4462632" cy="44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fr-FR" sz="24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Coupe transversale de la pente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0.19717</cdr:x>
      <cdr:y>0.27655</cdr:y>
    </cdr:from>
    <cdr:to>
      <cdr:x>0.25813</cdr:x>
      <cdr:y>0.34253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xmlns="" id="{CC821AD1-FC32-1945-A255-E04C65A105B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82" y="1854945"/>
          <a:ext cx="958532" cy="442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36576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275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Pente</a:t>
          </a:r>
        </a:p>
      </cdr:txBody>
    </cdr:sp>
  </cdr:relSizeAnchor>
  <cdr:relSizeAnchor xmlns:cdr="http://schemas.openxmlformats.org/drawingml/2006/chartDrawing">
    <cdr:from>
      <cdr:x>0.2452</cdr:x>
      <cdr:y>0.35883</cdr:y>
    </cdr:from>
    <cdr:to>
      <cdr:x>0.34166</cdr:x>
      <cdr:y>0.56361</cdr:y>
    </cdr:to>
    <cdr:sp macro="" textlink="">
      <cdr:nvSpPr>
        <cdr:cNvPr id="2050" name="Line 2">
          <a:extLst xmlns:a="http://schemas.openxmlformats.org/drawingml/2006/main">
            <a:ext uri="{FF2B5EF4-FFF2-40B4-BE49-F238E27FC236}">
              <a16:creationId xmlns:a16="http://schemas.microsoft.com/office/drawing/2014/main" xmlns="" id="{871704EE-D9CB-6544-9DA2-45F1FB1CF11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03613" y="2018522"/>
          <a:ext cx="1681045" cy="1516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yerThickness%20Calc%209-9-09%20METRIC%20ChristerOhlss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 units"/>
      <sheetName val="Metric units"/>
      <sheetName val="Sheet3"/>
    </sheetNames>
    <sheetDataSet>
      <sheetData sheetId="0"/>
      <sheetData sheetId="1">
        <row r="88">
          <cell r="B88">
            <v>0</v>
          </cell>
          <cell r="C88">
            <v>24.672981263067506</v>
          </cell>
          <cell r="D88">
            <v>150</v>
          </cell>
        </row>
        <row r="89">
          <cell r="B89">
            <v>0</v>
          </cell>
          <cell r="C89">
            <v>3.66</v>
          </cell>
          <cell r="D89">
            <v>3.66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jholmes@wisc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jholmes@wisc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jholmes@wi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zoomScale="70" zoomScaleNormal="70" workbookViewId="0">
      <selection activeCell="A28" sqref="A28"/>
    </sheetView>
  </sheetViews>
  <sheetFormatPr defaultColWidth="8.85546875" defaultRowHeight="12.75"/>
  <cols>
    <col min="1" max="1" width="68.28515625" customWidth="1"/>
    <col min="2" max="12" width="8.85546875" customWidth="1"/>
    <col min="13" max="13" width="4.42578125" customWidth="1"/>
    <col min="14" max="14" width="10.85546875" customWidth="1"/>
    <col min="15" max="15" width="12.42578125" customWidth="1"/>
  </cols>
  <sheetData>
    <row r="1" spans="1:12" ht="18">
      <c r="A1" s="10" t="s">
        <v>12</v>
      </c>
    </row>
    <row r="2" spans="1:12">
      <c r="A2" t="s">
        <v>0</v>
      </c>
    </row>
    <row r="3" spans="1:12">
      <c r="A3" t="s">
        <v>33</v>
      </c>
      <c r="C3" s="11" t="s">
        <v>17</v>
      </c>
      <c r="D3" s="11"/>
      <c r="E3" s="11"/>
      <c r="F3" s="11"/>
      <c r="G3" s="11"/>
      <c r="H3" s="17"/>
      <c r="I3" s="17"/>
      <c r="J3" s="17"/>
      <c r="K3" s="17"/>
      <c r="L3" s="17"/>
    </row>
    <row r="4" spans="1:12">
      <c r="A4" t="s">
        <v>1</v>
      </c>
      <c r="C4" s="11" t="s">
        <v>20</v>
      </c>
      <c r="D4" s="11"/>
      <c r="E4" s="11"/>
      <c r="F4" s="11"/>
      <c r="G4" s="11"/>
      <c r="H4" s="17"/>
      <c r="I4" s="17"/>
      <c r="J4" s="17"/>
      <c r="K4" s="17"/>
      <c r="L4" s="17"/>
    </row>
    <row r="5" spans="1:12">
      <c r="A5" t="s">
        <v>2</v>
      </c>
      <c r="C5" s="11" t="s">
        <v>18</v>
      </c>
      <c r="D5" s="11"/>
      <c r="E5" s="11"/>
      <c r="F5" s="11"/>
      <c r="G5" s="11"/>
      <c r="H5" s="17"/>
      <c r="I5" s="17"/>
      <c r="J5" s="17"/>
      <c r="K5" s="17"/>
      <c r="L5" s="17"/>
    </row>
    <row r="6" spans="1:12">
      <c r="A6" t="s">
        <v>3</v>
      </c>
      <c r="C6" s="11" t="s">
        <v>19</v>
      </c>
      <c r="D6" s="11"/>
      <c r="E6" s="11"/>
      <c r="F6" s="11"/>
      <c r="G6" s="11"/>
    </row>
    <row r="7" spans="1:12">
      <c r="A7" t="s">
        <v>4</v>
      </c>
      <c r="C7" s="11" t="s">
        <v>11</v>
      </c>
      <c r="D7" s="11"/>
      <c r="E7" s="11"/>
      <c r="F7" s="11"/>
      <c r="G7" s="11"/>
    </row>
    <row r="8" spans="1:12">
      <c r="A8" s="4" t="s">
        <v>5</v>
      </c>
    </row>
    <row r="9" spans="1:12">
      <c r="A9" s="16">
        <v>38776</v>
      </c>
    </row>
    <row r="10" spans="1:12">
      <c r="A10" s="6" t="s">
        <v>24</v>
      </c>
    </row>
    <row r="11" spans="1:12">
      <c r="A11" s="1" t="s">
        <v>10</v>
      </c>
    </row>
    <row r="12" spans="1:12">
      <c r="A12" s="7" t="s">
        <v>29</v>
      </c>
    </row>
    <row r="13" spans="1:12">
      <c r="A13" s="7" t="s">
        <v>30</v>
      </c>
    </row>
    <row r="17" spans="1:17" ht="15.75">
      <c r="A17" s="12" t="s">
        <v>13</v>
      </c>
      <c r="B17" s="13">
        <v>12</v>
      </c>
      <c r="D17" t="s">
        <v>15</v>
      </c>
    </row>
    <row r="18" spans="1:17" ht="15.75">
      <c r="A18" s="12" t="s">
        <v>14</v>
      </c>
      <c r="B18" s="13">
        <v>30</v>
      </c>
      <c r="D18" t="s">
        <v>16</v>
      </c>
    </row>
    <row r="19" spans="1:17" ht="15.75">
      <c r="A19" s="12" t="s">
        <v>21</v>
      </c>
      <c r="B19" s="13">
        <v>6</v>
      </c>
    </row>
    <row r="20" spans="1:17" ht="15.75">
      <c r="A20" s="12" t="s">
        <v>62</v>
      </c>
      <c r="B20" s="13">
        <v>5</v>
      </c>
      <c r="Q20" s="17"/>
    </row>
    <row r="21" spans="1:17" ht="15.75">
      <c r="A21" s="12" t="s">
        <v>6</v>
      </c>
      <c r="B21" s="13">
        <v>20</v>
      </c>
    </row>
    <row r="22" spans="1:17" ht="15.75">
      <c r="A22" s="12" t="s">
        <v>26</v>
      </c>
      <c r="B22" s="13">
        <v>10</v>
      </c>
    </row>
    <row r="23" spans="1:17" ht="15.75">
      <c r="A23" s="12" t="s">
        <v>7</v>
      </c>
      <c r="B23" s="13">
        <v>6</v>
      </c>
    </row>
    <row r="24" spans="1:17" ht="23.25">
      <c r="A24" t="s">
        <v>8</v>
      </c>
      <c r="B24" s="1">
        <f>+B21*B22*B23</f>
        <v>1200</v>
      </c>
      <c r="N24" s="20">
        <f>+B26</f>
        <v>80</v>
      </c>
      <c r="O24" s="24" t="s">
        <v>23</v>
      </c>
    </row>
    <row r="25" spans="1:17">
      <c r="A25" t="s">
        <v>9</v>
      </c>
      <c r="B25" s="1">
        <f>+B24*B20</f>
        <v>6000</v>
      </c>
    </row>
    <row r="26" spans="1:17">
      <c r="A26" t="s">
        <v>31</v>
      </c>
      <c r="B26" s="18">
        <f>+B24/(B18*B19/12)</f>
        <v>80</v>
      </c>
    </row>
    <row r="27" spans="1:17" ht="23.25">
      <c r="A27" s="66" t="s">
        <v>63</v>
      </c>
      <c r="B27" s="2">
        <f>DEGREES(ASIN(B17/B26))</f>
        <v>8.6269265586786403</v>
      </c>
      <c r="O27" s="64">
        <f>+B19</f>
        <v>6</v>
      </c>
      <c r="P27" s="65"/>
    </row>
    <row r="28" spans="1:17" ht="23.25">
      <c r="A28" t="s">
        <v>32</v>
      </c>
      <c r="B28" s="23">
        <f>+B29/B17</f>
        <v>6.5912399777617283</v>
      </c>
      <c r="C28" s="25" t="s">
        <v>25</v>
      </c>
      <c r="F28" s="24" t="s">
        <v>27</v>
      </c>
      <c r="J28" s="26">
        <f>+B17</f>
        <v>12</v>
      </c>
    </row>
    <row r="29" spans="1:17" ht="18">
      <c r="A29" s="15" t="s">
        <v>28</v>
      </c>
      <c r="B29" s="14">
        <f>B26*COS(ASIN(B17/B26))</f>
        <v>79.094879733140743</v>
      </c>
    </row>
    <row r="30" spans="1:17">
      <c r="C30" s="5"/>
      <c r="D30" s="5"/>
      <c r="E30" s="5"/>
      <c r="F30" s="5"/>
    </row>
    <row r="31" spans="1:17">
      <c r="C31" s="5"/>
      <c r="D31" s="5"/>
      <c r="E31" s="5"/>
      <c r="F31" s="5"/>
    </row>
    <row r="32" spans="1:17">
      <c r="C32" s="5"/>
      <c r="D32" s="5"/>
      <c r="E32" s="5"/>
      <c r="F32" s="5"/>
    </row>
    <row r="33" spans="2:15" ht="23.25">
      <c r="C33" s="5"/>
      <c r="D33" s="5"/>
      <c r="E33" s="5"/>
      <c r="F33" s="5"/>
      <c r="O33" s="19">
        <f>+B29</f>
        <v>79.094879733140743</v>
      </c>
    </row>
    <row r="34" spans="2:15">
      <c r="C34" s="5"/>
      <c r="D34" s="5"/>
      <c r="E34" s="5"/>
      <c r="F34" s="5"/>
    </row>
    <row r="35" spans="2:15" ht="23.25">
      <c r="C35" s="5"/>
      <c r="D35" s="5"/>
      <c r="E35" s="5"/>
      <c r="F35" s="5"/>
      <c r="L35" s="24" t="s">
        <v>22</v>
      </c>
    </row>
    <row r="36" spans="2:15">
      <c r="C36" s="5"/>
      <c r="D36" s="5"/>
      <c r="E36" s="5"/>
      <c r="F36" s="5"/>
    </row>
    <row r="37" spans="2:15">
      <c r="C37" s="5"/>
      <c r="D37" s="5"/>
      <c r="E37" s="5"/>
      <c r="F37" s="5"/>
    </row>
    <row r="38" spans="2:15">
      <c r="C38" s="3"/>
      <c r="D38" s="3"/>
      <c r="E38" s="3"/>
      <c r="F38" s="3"/>
    </row>
    <row r="47" spans="2:15">
      <c r="B47" s="8">
        <v>0</v>
      </c>
      <c r="C47" s="8">
        <f>+B17</f>
        <v>12</v>
      </c>
      <c r="D47" s="21">
        <v>0</v>
      </c>
    </row>
    <row r="48" spans="2:15">
      <c r="B48" s="8">
        <v>0</v>
      </c>
      <c r="C48" s="9">
        <f>+B29</f>
        <v>79.094879733140743</v>
      </c>
      <c r="D48" s="22">
        <f>+B29</f>
        <v>79.094879733140743</v>
      </c>
    </row>
    <row r="88" spans="2:4">
      <c r="B88" s="21">
        <v>0</v>
      </c>
      <c r="C88" s="22">
        <f>+B29</f>
        <v>79.094879733140743</v>
      </c>
      <c r="D88" s="21">
        <v>150</v>
      </c>
    </row>
    <row r="89" spans="2:4">
      <c r="B89" s="21">
        <v>0</v>
      </c>
      <c r="C89" s="21">
        <f>+B17</f>
        <v>12</v>
      </c>
      <c r="D89" s="21">
        <f>+B17</f>
        <v>12</v>
      </c>
    </row>
  </sheetData>
  <sheetProtection sheet="1" objects="1" scenarios="1"/>
  <phoneticPr fontId="1" type="noConversion"/>
  <hyperlinks>
    <hyperlink ref="A8" r:id="rId1"/>
  </hyperlinks>
  <pageMargins left="0" right="0" top="1" bottom="1" header="0.5" footer="0.5"/>
  <pageSetup orientation="portrait" horizontalDpi="4294967293" verticalDpi="2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="80" zoomScaleNormal="80" workbookViewId="0">
      <selection activeCell="O27" sqref="O27"/>
    </sheetView>
  </sheetViews>
  <sheetFormatPr defaultRowHeight="12.75"/>
  <cols>
    <col min="1" max="1" width="64.28515625" customWidth="1"/>
    <col min="2" max="2" width="15.7109375" customWidth="1"/>
  </cols>
  <sheetData>
    <row r="1" spans="1:12" ht="18">
      <c r="A1" s="68" t="s">
        <v>12</v>
      </c>
    </row>
    <row r="2" spans="1:12">
      <c r="A2" t="s">
        <v>0</v>
      </c>
    </row>
    <row r="3" spans="1:12">
      <c r="A3" t="s">
        <v>33</v>
      </c>
      <c r="C3" s="11" t="s">
        <v>17</v>
      </c>
      <c r="D3" s="11"/>
      <c r="E3" s="11"/>
      <c r="F3" s="11"/>
      <c r="G3" s="11"/>
      <c r="H3" s="17"/>
      <c r="I3" s="17"/>
      <c r="J3" s="17"/>
      <c r="K3" s="17"/>
      <c r="L3" s="17"/>
    </row>
    <row r="4" spans="1:12">
      <c r="A4" t="s">
        <v>1</v>
      </c>
      <c r="C4" s="11" t="s">
        <v>20</v>
      </c>
      <c r="D4" s="11"/>
      <c r="E4" s="11"/>
      <c r="F4" s="11"/>
      <c r="G4" s="11"/>
      <c r="H4" s="17"/>
      <c r="I4" s="17" t="s">
        <v>64</v>
      </c>
      <c r="J4" s="17"/>
      <c r="K4" s="17"/>
      <c r="L4" s="17"/>
    </row>
    <row r="5" spans="1:12">
      <c r="A5" t="s">
        <v>2</v>
      </c>
      <c r="C5" s="11" t="s">
        <v>18</v>
      </c>
      <c r="D5" s="11"/>
      <c r="E5" s="11"/>
      <c r="F5" s="11"/>
      <c r="G5" s="11"/>
      <c r="H5" s="17"/>
      <c r="I5" s="17" t="s">
        <v>65</v>
      </c>
      <c r="J5" s="17"/>
      <c r="K5" s="17"/>
      <c r="L5" s="17"/>
    </row>
    <row r="6" spans="1:12">
      <c r="A6" t="s">
        <v>3</v>
      </c>
      <c r="C6" s="11" t="s">
        <v>19</v>
      </c>
      <c r="D6" s="11"/>
      <c r="E6" s="11"/>
      <c r="F6" s="11"/>
      <c r="G6" s="11"/>
      <c r="I6" s="69" t="s">
        <v>66</v>
      </c>
    </row>
    <row r="7" spans="1:12">
      <c r="A7" t="s">
        <v>4</v>
      </c>
      <c r="C7" s="11" t="s">
        <v>67</v>
      </c>
      <c r="D7" s="11"/>
      <c r="E7" s="11"/>
      <c r="F7" s="11"/>
      <c r="G7" s="11"/>
      <c r="I7" s="69" t="s">
        <v>68</v>
      </c>
    </row>
    <row r="8" spans="1:12">
      <c r="A8" s="70" t="s">
        <v>5</v>
      </c>
      <c r="I8" s="69" t="s">
        <v>69</v>
      </c>
    </row>
    <row r="9" spans="1:12">
      <c r="A9" s="16">
        <v>40065</v>
      </c>
      <c r="I9" s="69" t="s">
        <v>70</v>
      </c>
    </row>
    <row r="10" spans="1:12">
      <c r="A10" s="6" t="s">
        <v>24</v>
      </c>
      <c r="I10" s="69" t="s">
        <v>71</v>
      </c>
    </row>
    <row r="11" spans="1:12">
      <c r="A11" s="1" t="s">
        <v>10</v>
      </c>
    </row>
    <row r="12" spans="1:12">
      <c r="A12" s="7" t="s">
        <v>29</v>
      </c>
    </row>
    <row r="13" spans="1:12">
      <c r="A13" s="7" t="s">
        <v>30</v>
      </c>
    </row>
    <row r="17" spans="1:17" ht="15.75">
      <c r="A17" s="12" t="s">
        <v>72</v>
      </c>
      <c r="B17" s="13">
        <v>3.66</v>
      </c>
      <c r="D17" t="s">
        <v>15</v>
      </c>
    </row>
    <row r="18" spans="1:17" ht="15.75">
      <c r="A18" s="12" t="s">
        <v>73</v>
      </c>
      <c r="B18" s="13">
        <v>9.1</v>
      </c>
      <c r="D18" t="s">
        <v>16</v>
      </c>
    </row>
    <row r="19" spans="1:17" ht="15.75">
      <c r="A19" s="12" t="s">
        <v>74</v>
      </c>
      <c r="B19" s="13">
        <v>15</v>
      </c>
    </row>
    <row r="20" spans="1:17" ht="18.75">
      <c r="A20" s="12" t="s">
        <v>75</v>
      </c>
      <c r="B20" s="13">
        <v>80.099999999999994</v>
      </c>
      <c r="Q20" s="17"/>
    </row>
    <row r="21" spans="1:17" ht="15.75">
      <c r="A21" s="12" t="s">
        <v>76</v>
      </c>
      <c r="B21" s="13">
        <v>6.1</v>
      </c>
    </row>
    <row r="22" spans="1:17" ht="15.75">
      <c r="A22" s="12" t="s">
        <v>77</v>
      </c>
      <c r="B22" s="13">
        <v>3.05</v>
      </c>
    </row>
    <row r="23" spans="1:17" ht="15.75">
      <c r="A23" s="12" t="s">
        <v>78</v>
      </c>
      <c r="B23" s="13">
        <v>1.83</v>
      </c>
    </row>
    <row r="24" spans="1:17" ht="23.25">
      <c r="A24" t="s">
        <v>79</v>
      </c>
      <c r="B24" s="18">
        <f>+B21*B22*B23</f>
        <v>34.047149999999995</v>
      </c>
      <c r="N24" s="20">
        <f>+B26</f>
        <v>24.942967032967029</v>
      </c>
      <c r="O24" s="24" t="s">
        <v>80</v>
      </c>
    </row>
    <row r="25" spans="1:17">
      <c r="A25" t="s">
        <v>81</v>
      </c>
      <c r="B25" s="18">
        <f>+B24*B20</f>
        <v>2727.1767149999996</v>
      </c>
    </row>
    <row r="26" spans="1:17">
      <c r="A26" t="s">
        <v>82</v>
      </c>
      <c r="B26" s="18">
        <f>+B24/(B18*B19/100)</f>
        <v>24.942967032967029</v>
      </c>
    </row>
    <row r="27" spans="1:17" ht="23.25">
      <c r="A27" t="s">
        <v>83</v>
      </c>
      <c r="B27" s="2">
        <f>DEGREES(ASIN(B17/B26))</f>
        <v>8.4377475772510167</v>
      </c>
      <c r="O27" s="64">
        <f>+B19</f>
        <v>15</v>
      </c>
    </row>
    <row r="28" spans="1:17" ht="23.25">
      <c r="A28" t="s">
        <v>32</v>
      </c>
      <c r="B28" s="23">
        <f>+B29/B17</f>
        <v>6.74125171122063</v>
      </c>
      <c r="C28" s="25" t="s">
        <v>25</v>
      </c>
      <c r="F28" s="24" t="s">
        <v>84</v>
      </c>
      <c r="J28" s="26">
        <f>+B17</f>
        <v>3.66</v>
      </c>
    </row>
    <row r="29" spans="1:17" ht="18">
      <c r="A29" s="10" t="s">
        <v>85</v>
      </c>
      <c r="B29" s="71">
        <f>B26*COS(ASIN(B17/B26))</f>
        <v>24.672981263067506</v>
      </c>
    </row>
    <row r="30" spans="1:17">
      <c r="C30" s="5"/>
      <c r="D30" s="5"/>
      <c r="E30" s="5"/>
      <c r="F30" s="5"/>
    </row>
    <row r="31" spans="1:17">
      <c r="C31" s="5"/>
      <c r="D31" s="5"/>
      <c r="E31" s="5"/>
      <c r="F31" s="5"/>
    </row>
    <row r="32" spans="1:17">
      <c r="C32" s="5"/>
      <c r="D32" s="5"/>
      <c r="E32" s="5"/>
      <c r="F32" s="5"/>
    </row>
    <row r="33" spans="2:15" ht="23.25">
      <c r="C33" s="5"/>
      <c r="D33" s="5"/>
      <c r="E33" s="5"/>
      <c r="F33" s="5"/>
      <c r="O33" s="72">
        <f>+B29</f>
        <v>24.672981263067506</v>
      </c>
    </row>
    <row r="34" spans="2:15">
      <c r="C34" s="5"/>
      <c r="D34" s="5"/>
      <c r="E34" s="5"/>
      <c r="F34" s="5"/>
    </row>
    <row r="35" spans="2:15" ht="23.25">
      <c r="C35" s="5"/>
      <c r="F35" s="5"/>
      <c r="L35" s="24" t="s">
        <v>86</v>
      </c>
    </row>
    <row r="36" spans="2:15">
      <c r="C36" s="5"/>
      <c r="D36" s="5"/>
      <c r="E36" s="5"/>
      <c r="F36" s="5"/>
    </row>
    <row r="37" spans="2:15">
      <c r="C37" s="5"/>
      <c r="D37" s="5"/>
      <c r="E37" s="5"/>
      <c r="F37" s="5"/>
      <c r="G37" s="5"/>
    </row>
    <row r="38" spans="2:15">
      <c r="C38" s="3"/>
      <c r="D38" s="3"/>
      <c r="E38" s="3"/>
      <c r="F38" s="3"/>
    </row>
    <row r="47" spans="2:15">
      <c r="B47" s="73">
        <v>0</v>
      </c>
      <c r="C47" s="73">
        <f>+B17</f>
        <v>3.66</v>
      </c>
      <c r="D47" s="74">
        <v>0</v>
      </c>
    </row>
    <row r="48" spans="2:15">
      <c r="B48" s="73">
        <v>0</v>
      </c>
      <c r="C48" s="75">
        <f>+B29</f>
        <v>24.672981263067506</v>
      </c>
      <c r="D48" s="76">
        <f>+B29</f>
        <v>24.672981263067506</v>
      </c>
    </row>
    <row r="88" spans="2:4">
      <c r="B88" s="74">
        <v>0</v>
      </c>
      <c r="C88" s="77">
        <f>+B29</f>
        <v>24.672981263067506</v>
      </c>
      <c r="D88" s="74">
        <v>150</v>
      </c>
    </row>
    <row r="89" spans="2:4">
      <c r="B89" s="74">
        <v>0</v>
      </c>
      <c r="C89" s="74">
        <f>+B17</f>
        <v>3.66</v>
      </c>
      <c r="D89" s="74">
        <f>+B17</f>
        <v>3.66</v>
      </c>
    </row>
  </sheetData>
  <sheetProtection sheet="1" objects="1" scenarios="1"/>
  <hyperlinks>
    <hyperlink ref="A8" r:id="rId1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zoomScale="70" zoomScaleNormal="70" workbookViewId="0"/>
  </sheetViews>
  <sheetFormatPr defaultColWidth="8.85546875" defaultRowHeight="12.75"/>
  <cols>
    <col min="1" max="1" width="85.28515625" style="28" customWidth="1"/>
    <col min="2" max="12" width="8.85546875" style="28" customWidth="1"/>
    <col min="13" max="13" width="4.42578125" style="28" customWidth="1"/>
    <col min="14" max="14" width="22" style="28" customWidth="1"/>
    <col min="15" max="15" width="9" style="28" customWidth="1"/>
    <col min="16" max="16384" width="8.85546875" style="28"/>
  </cols>
  <sheetData>
    <row r="1" spans="1:12" ht="18">
      <c r="A1" s="27" t="s">
        <v>34</v>
      </c>
    </row>
    <row r="2" spans="1:12">
      <c r="A2" s="28" t="s">
        <v>0</v>
      </c>
    </row>
    <row r="3" spans="1:12">
      <c r="A3" s="29" t="s">
        <v>35</v>
      </c>
      <c r="C3" s="67" t="s">
        <v>36</v>
      </c>
      <c r="D3" s="67"/>
      <c r="E3" s="67"/>
      <c r="F3" s="67"/>
      <c r="G3" s="67"/>
      <c r="H3" s="67"/>
      <c r="I3" s="67"/>
      <c r="J3" s="67"/>
      <c r="K3" s="30"/>
      <c r="L3" s="30"/>
    </row>
    <row r="4" spans="1:12">
      <c r="A4" s="28" t="s">
        <v>1</v>
      </c>
      <c r="C4" s="67"/>
      <c r="D4" s="67"/>
      <c r="E4" s="67"/>
      <c r="F4" s="67"/>
      <c r="G4" s="67"/>
      <c r="H4" s="67"/>
      <c r="I4" s="67"/>
      <c r="J4" s="67"/>
      <c r="K4" s="30"/>
      <c r="L4" s="30"/>
    </row>
    <row r="5" spans="1:12">
      <c r="A5" s="28" t="s">
        <v>2</v>
      </c>
      <c r="C5" s="67"/>
      <c r="D5" s="67"/>
      <c r="E5" s="67"/>
      <c r="F5" s="67"/>
      <c r="G5" s="67"/>
      <c r="H5" s="67"/>
      <c r="I5" s="67"/>
      <c r="J5" s="67"/>
      <c r="K5" s="30"/>
    </row>
    <row r="6" spans="1:12">
      <c r="A6" s="28" t="s">
        <v>3</v>
      </c>
      <c r="C6" s="31" t="s">
        <v>37</v>
      </c>
      <c r="D6" s="32"/>
      <c r="E6" s="32"/>
      <c r="F6" s="32"/>
      <c r="G6" s="32"/>
      <c r="H6" s="32"/>
      <c r="I6" s="32"/>
      <c r="J6" s="32"/>
    </row>
    <row r="7" spans="1:12">
      <c r="A7" s="28" t="s">
        <v>4</v>
      </c>
      <c r="C7" s="31" t="s">
        <v>38</v>
      </c>
      <c r="D7" s="32"/>
      <c r="E7" s="32"/>
      <c r="F7" s="32"/>
      <c r="G7" s="32"/>
      <c r="H7" s="32"/>
      <c r="I7" s="32"/>
      <c r="J7" s="32"/>
    </row>
    <row r="8" spans="1:12">
      <c r="A8" s="33" t="s">
        <v>5</v>
      </c>
    </row>
    <row r="9" spans="1:12">
      <c r="A9" s="34">
        <v>38776</v>
      </c>
      <c r="H9" s="35"/>
    </row>
    <row r="10" spans="1:12">
      <c r="A10" s="36" t="s">
        <v>39</v>
      </c>
    </row>
    <row r="11" spans="1:12">
      <c r="A11" s="37" t="s">
        <v>40</v>
      </c>
    </row>
    <row r="12" spans="1:12">
      <c r="A12" s="38" t="s">
        <v>41</v>
      </c>
    </row>
    <row r="16" spans="1:12" ht="15.75">
      <c r="A16" s="39" t="s">
        <v>42</v>
      </c>
      <c r="B16" s="40">
        <v>3.66</v>
      </c>
      <c r="D16" s="29" t="s">
        <v>43</v>
      </c>
    </row>
    <row r="17" spans="1:17" ht="15.75">
      <c r="A17" s="39" t="s">
        <v>44</v>
      </c>
      <c r="B17" s="40">
        <v>9.14</v>
      </c>
      <c r="D17" s="28" t="s">
        <v>45</v>
      </c>
    </row>
    <row r="18" spans="1:17" ht="15.75">
      <c r="A18" s="39" t="s">
        <v>58</v>
      </c>
      <c r="B18" s="40">
        <v>0.15</v>
      </c>
    </row>
    <row r="19" spans="1:17" ht="18.75">
      <c r="A19" s="39" t="s">
        <v>61</v>
      </c>
      <c r="B19" s="41">
        <v>80</v>
      </c>
      <c r="Q19" s="30"/>
    </row>
    <row r="20" spans="1:17" ht="15.75">
      <c r="A20" s="39" t="s">
        <v>46</v>
      </c>
      <c r="B20" s="42">
        <v>6.1</v>
      </c>
    </row>
    <row r="21" spans="1:17" ht="15.75">
      <c r="A21" s="39" t="s">
        <v>47</v>
      </c>
      <c r="B21" s="41">
        <v>3.05</v>
      </c>
    </row>
    <row r="22" spans="1:17" ht="15.75">
      <c r="A22" s="39" t="s">
        <v>48</v>
      </c>
      <c r="B22" s="41">
        <v>1.83</v>
      </c>
    </row>
    <row r="23" spans="1:17" ht="23.25">
      <c r="A23" s="29" t="s">
        <v>49</v>
      </c>
      <c r="B23" s="43">
        <f>+B20*B21*B22</f>
        <v>34.047149999999995</v>
      </c>
      <c r="N23" s="44">
        <f>+B25</f>
        <v>24.833807439824941</v>
      </c>
      <c r="O23" s="45" t="s">
        <v>50</v>
      </c>
    </row>
    <row r="24" spans="1:17">
      <c r="A24" s="29" t="s">
        <v>51</v>
      </c>
      <c r="B24" s="43">
        <f>+B23*B19</f>
        <v>2723.7719999999995</v>
      </c>
    </row>
    <row r="25" spans="1:17" ht="23.25">
      <c r="A25" s="29" t="s">
        <v>52</v>
      </c>
      <c r="B25" s="43">
        <f>+B23/(B17*B18)</f>
        <v>24.833807439824941</v>
      </c>
      <c r="N25" s="62" t="s">
        <v>60</v>
      </c>
      <c r="O25" s="63">
        <f>+B18</f>
        <v>0.15</v>
      </c>
      <c r="P25" s="62" t="s">
        <v>53</v>
      </c>
    </row>
    <row r="26" spans="1:17">
      <c r="A26" s="61" t="s">
        <v>59</v>
      </c>
      <c r="B26" s="46">
        <f>DEGREES(ASIN(B16/B25))</f>
        <v>8.4751088552652103</v>
      </c>
    </row>
    <row r="27" spans="1:17" ht="23.25">
      <c r="A27" s="29" t="s">
        <v>54</v>
      </c>
      <c r="B27" s="47">
        <f>+B28/B16</f>
        <v>6.7110988650757548</v>
      </c>
      <c r="C27" s="48" t="s">
        <v>25</v>
      </c>
      <c r="G27" s="45" t="s">
        <v>55</v>
      </c>
      <c r="J27" s="49">
        <f>+B16</f>
        <v>3.66</v>
      </c>
    </row>
    <row r="28" spans="1:17" ht="18">
      <c r="A28" s="27" t="s">
        <v>56</v>
      </c>
      <c r="B28" s="50">
        <f>B25*COS(ASIN(B16/B25))</f>
        <v>24.562621846177265</v>
      </c>
    </row>
    <row r="29" spans="1:17">
      <c r="C29" s="51"/>
      <c r="D29" s="51"/>
      <c r="E29" s="51"/>
      <c r="F29" s="51"/>
    </row>
    <row r="30" spans="1:17">
      <c r="C30" s="51"/>
      <c r="D30" s="51"/>
      <c r="E30" s="51"/>
      <c r="F30" s="51"/>
    </row>
    <row r="31" spans="1:17">
      <c r="C31" s="51"/>
      <c r="D31" s="51"/>
      <c r="E31" s="51"/>
      <c r="F31" s="51"/>
    </row>
    <row r="32" spans="1:17" ht="23.25">
      <c r="C32" s="51"/>
      <c r="D32" s="51"/>
      <c r="E32" s="51"/>
      <c r="F32" s="51"/>
      <c r="O32" s="52">
        <f>+B28</f>
        <v>24.562621846177265</v>
      </c>
    </row>
    <row r="33" spans="2:12">
      <c r="C33" s="51"/>
      <c r="D33" s="51"/>
      <c r="E33" s="51"/>
      <c r="F33" s="51"/>
    </row>
    <row r="34" spans="2:12" ht="23.25">
      <c r="C34" s="51"/>
      <c r="D34" s="51"/>
      <c r="E34" s="51"/>
      <c r="F34" s="51"/>
      <c r="L34" s="45" t="s">
        <v>57</v>
      </c>
    </row>
    <row r="35" spans="2:12">
      <c r="C35" s="51"/>
      <c r="D35" s="51"/>
      <c r="E35" s="51"/>
      <c r="F35" s="51"/>
    </row>
    <row r="36" spans="2:12">
      <c r="C36" s="51"/>
      <c r="D36" s="51"/>
      <c r="E36" s="51"/>
      <c r="F36" s="51"/>
    </row>
    <row r="37" spans="2:12">
      <c r="C37" s="53"/>
      <c r="D37" s="53"/>
      <c r="E37" s="53"/>
      <c r="F37" s="53"/>
    </row>
    <row r="46" spans="2:12">
      <c r="B46" s="54">
        <v>0</v>
      </c>
      <c r="C46" s="54">
        <f>+B16</f>
        <v>3.66</v>
      </c>
      <c r="D46" s="55">
        <v>0</v>
      </c>
    </row>
    <row r="47" spans="2:12">
      <c r="B47" s="54">
        <v>0</v>
      </c>
      <c r="C47" s="56">
        <f>+B28</f>
        <v>24.562621846177265</v>
      </c>
      <c r="D47" s="57">
        <f>+B28</f>
        <v>24.562621846177265</v>
      </c>
    </row>
    <row r="84" spans="1:6">
      <c r="B84" s="58"/>
      <c r="C84" s="58"/>
      <c r="D84" s="58"/>
      <c r="E84" s="58"/>
      <c r="F84" s="58"/>
    </row>
    <row r="85" spans="1:6">
      <c r="B85" s="58"/>
      <c r="C85" s="58"/>
      <c r="D85" s="58"/>
      <c r="E85" s="58"/>
      <c r="F85" s="58"/>
    </row>
    <row r="86" spans="1:6">
      <c r="A86" s="59"/>
      <c r="B86" s="59"/>
      <c r="C86" s="59"/>
      <c r="D86" s="59"/>
      <c r="E86" s="59"/>
      <c r="F86" s="58"/>
    </row>
    <row r="87" spans="1:6">
      <c r="A87" s="59"/>
      <c r="B87" s="59">
        <v>0</v>
      </c>
      <c r="C87" s="60">
        <f>+B28</f>
        <v>24.562621846177265</v>
      </c>
      <c r="D87" s="59">
        <v>50</v>
      </c>
      <c r="E87" s="59"/>
      <c r="F87" s="58"/>
    </row>
    <row r="88" spans="1:6">
      <c r="A88" s="59"/>
      <c r="B88" s="59">
        <v>0</v>
      </c>
      <c r="C88" s="59">
        <f>+B16</f>
        <v>3.66</v>
      </c>
      <c r="D88" s="59">
        <f>+B16</f>
        <v>3.66</v>
      </c>
      <c r="E88" s="59"/>
      <c r="F88" s="58"/>
    </row>
    <row r="89" spans="1:6">
      <c r="A89" s="59"/>
      <c r="B89" s="59"/>
      <c r="C89" s="59"/>
      <c r="D89" s="59"/>
      <c r="E89" s="59"/>
      <c r="F89" s="58"/>
    </row>
    <row r="90" spans="1:6">
      <c r="A90" s="59"/>
      <c r="B90" s="59"/>
      <c r="C90" s="59"/>
      <c r="D90" s="59"/>
      <c r="E90" s="59"/>
    </row>
    <row r="91" spans="1:6">
      <c r="A91" s="59"/>
      <c r="B91" s="59"/>
      <c r="C91" s="59"/>
      <c r="D91" s="59"/>
      <c r="E91" s="59"/>
    </row>
  </sheetData>
  <sheetProtection sheet="1"/>
  <mergeCells count="1">
    <mergeCell ref="C3:J5"/>
  </mergeCells>
  <hyperlinks>
    <hyperlink ref="A8" r:id="rId1"/>
  </hyperlinks>
  <pageMargins left="0" right="0" top="1" bottom="1" header="0.5" footer="0.5"/>
  <pageSetup orientation="portrait" horizontalDpi="4294967293" verticalDpi="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English</vt:lpstr>
      <vt:lpstr>English-Metric</vt:lpstr>
      <vt:lpstr>French</vt:lpstr>
    </vt:vector>
  </TitlesOfParts>
  <Company>Biological Systems Engineeirng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J. Holmes</dc:creator>
  <cp:lastModifiedBy>Brian Holmes</cp:lastModifiedBy>
  <dcterms:created xsi:type="dcterms:W3CDTF">2004-08-13T19:40:12Z</dcterms:created>
  <dcterms:modified xsi:type="dcterms:W3CDTF">2020-01-08T17:34:51Z</dcterms:modified>
</cp:coreProperties>
</file>