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COOP\FLP\FLP\Amber Canto\Safe and Healthy Food Pantries Project\Toolkit2015\2. Assessment &amp; Action Plan\"/>
    </mc:Choice>
  </mc:AlternateContent>
  <bookViews>
    <workbookView xWindow="585" yWindow="45" windowWidth="26640" windowHeight="13740"/>
  </bookViews>
  <sheets>
    <sheet name=" 1. DGA - Client Selections" sheetId="1" r:id="rId1"/>
    <sheet name="2. Food Group Items" sheetId="4" r:id="rId2"/>
    <sheet name="3. Worksheet" sheetId="2" r:id="rId3"/>
    <sheet name="4. Reflection" sheetId="5" r:id="rId4"/>
  </sheets>
  <definedNames>
    <definedName name="_xlnm.Print_Area" localSheetId="0">' 1. DGA - Client Selections'!$A$1:$J$42</definedName>
    <definedName name="_xlnm.Print_Area" localSheetId="2">'3. Worksheet'!$A$1:$P$66</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C11" i="2" l="1"/>
  <c r="G18" i="1"/>
  <c r="C22" i="1"/>
  <c r="D22" i="1"/>
  <c r="E22" i="1"/>
  <c r="F22" i="1"/>
  <c r="G22" i="1"/>
  <c r="H22" i="1"/>
  <c r="I22" i="1"/>
  <c r="C23" i="1"/>
  <c r="D23" i="1"/>
  <c r="E23" i="1"/>
  <c r="F23" i="1"/>
  <c r="G23" i="1"/>
  <c r="H23" i="1"/>
  <c r="I23" i="1"/>
  <c r="C24" i="1"/>
  <c r="D24" i="1"/>
  <c r="E24" i="1"/>
  <c r="F24" i="1"/>
  <c r="G24" i="1"/>
  <c r="H24" i="1"/>
  <c r="I24" i="1"/>
  <c r="C25" i="1"/>
  <c r="D25" i="1"/>
  <c r="E25" i="1"/>
  <c r="F25" i="1"/>
  <c r="G25" i="1"/>
  <c r="H25" i="1"/>
  <c r="I25" i="1"/>
  <c r="C26" i="1"/>
  <c r="D26" i="1"/>
  <c r="E26" i="1"/>
  <c r="F26" i="1"/>
  <c r="G26" i="1"/>
  <c r="H26" i="1"/>
  <c r="I26" i="1"/>
  <c r="C27" i="1"/>
  <c r="D27" i="1"/>
  <c r="E27" i="1"/>
  <c r="F27" i="1"/>
  <c r="G27" i="1"/>
  <c r="H27" i="1"/>
  <c r="I27" i="1"/>
  <c r="C28" i="1"/>
  <c r="D28" i="1"/>
  <c r="E28" i="1"/>
  <c r="F28" i="1"/>
  <c r="G28" i="1"/>
  <c r="H28" i="1"/>
  <c r="I28" i="1"/>
  <c r="D21" i="1"/>
  <c r="E21" i="1"/>
  <c r="F21" i="1"/>
  <c r="G21" i="1"/>
  <c r="H21" i="1"/>
  <c r="I21" i="1"/>
  <c r="C21" i="1"/>
  <c r="C13" i="2"/>
  <c r="E13" i="2"/>
  <c r="F13" i="2"/>
  <c r="G13" i="2"/>
  <c r="H13" i="2"/>
  <c r="I13" i="2"/>
  <c r="D13" i="2"/>
  <c r="I18" i="2"/>
  <c r="I36" i="2"/>
  <c r="H18" i="2"/>
  <c r="H36" i="2"/>
  <c r="G18" i="2"/>
  <c r="G36" i="2"/>
  <c r="F18" i="2"/>
  <c r="F36" i="2"/>
  <c r="E18" i="2"/>
  <c r="E36" i="2"/>
  <c r="D18" i="2"/>
  <c r="D36" i="2"/>
  <c r="C18" i="2"/>
  <c r="C36" i="2"/>
  <c r="I24" i="2"/>
  <c r="H24" i="2"/>
  <c r="G24" i="2"/>
  <c r="F24" i="2"/>
  <c r="E24" i="2"/>
  <c r="D24" i="2"/>
  <c r="C24" i="2"/>
  <c r="H21" i="2"/>
  <c r="H15" i="2"/>
</calcChain>
</file>

<file path=xl/sharedStrings.xml><?xml version="1.0" encoding="utf-8"?>
<sst xmlns="http://schemas.openxmlformats.org/spreadsheetml/2006/main" count="155" uniqueCount="110">
  <si>
    <t>Fruits</t>
  </si>
  <si>
    <t>Vegetables</t>
  </si>
  <si>
    <t>Grains</t>
  </si>
  <si>
    <t>Protein foods</t>
  </si>
  <si>
    <t>Dairy</t>
  </si>
  <si>
    <t>Dietary Guidelines for Americans Summary</t>
  </si>
  <si>
    <t>1 can/package = 1 pound</t>
  </si>
  <si>
    <t>Number of pounds/packages available</t>
  </si>
  <si>
    <t>days supply</t>
  </si>
  <si>
    <t>Excess or Shortfall in Number of pounds/packages  Needed</t>
  </si>
  <si>
    <t>days</t>
  </si>
  <si>
    <t>Household Size</t>
  </si>
  <si>
    <t>1. What is the average number of INDIVIDUALS served per month?</t>
  </si>
  <si>
    <t>Meal Makers (Soups, Meals in a Box, Combination Items)</t>
  </si>
  <si>
    <t>Misc. ( Oils, snacks &amp; sweets, condiments, staples)</t>
  </si>
  <si>
    <t>Meal Makers (Soups, Meals in a Box)</t>
  </si>
  <si>
    <t>Items by POUNDS for 1 day</t>
  </si>
  <si>
    <t>1 POUND = 1 ITEM</t>
  </si>
  <si>
    <t>Assumptions</t>
  </si>
  <si>
    <t xml:space="preserve">Items by POUNDS for </t>
  </si>
  <si>
    <t>Rounded to the nearest pound/package</t>
  </si>
  <si>
    <t>Misc. (Oils, snacks&amp;sweets, condiments, etc. )</t>
  </si>
  <si>
    <t>Misc. (Oils, snacks&amp;sweets, condiments, etc.)</t>
  </si>
  <si>
    <t xml:space="preserve">Protein Foods </t>
  </si>
  <si>
    <t>Protein Foods</t>
  </si>
  <si>
    <t>A. Number of POUNDS for</t>
  </si>
  <si>
    <t>days supply per patron</t>
  </si>
  <si>
    <t>Applesauce</t>
  </si>
  <si>
    <t>Canned and shelf stable fruits</t>
  </si>
  <si>
    <t>Dried fruit</t>
  </si>
  <si>
    <t>100% fruit juice</t>
  </si>
  <si>
    <t>Fresh fruits</t>
  </si>
  <si>
    <t>Canned vegetables</t>
  </si>
  <si>
    <t>Potatoes</t>
  </si>
  <si>
    <t>Fresh vegetables</t>
  </si>
  <si>
    <t>Fluid milk</t>
  </si>
  <si>
    <t>Evaporated or canned milk</t>
  </si>
  <si>
    <t>Non-fat dry milk</t>
  </si>
  <si>
    <t>Cheese</t>
  </si>
  <si>
    <t>Yogurt</t>
  </si>
  <si>
    <t>Soy milk</t>
  </si>
  <si>
    <t>Bread</t>
  </si>
  <si>
    <t>Rice</t>
  </si>
  <si>
    <t>Pasta</t>
  </si>
  <si>
    <t>Oatmeal</t>
  </si>
  <si>
    <t>Grits</t>
  </si>
  <si>
    <t>Cream of Wheat</t>
  </si>
  <si>
    <t>Cold Cereal</t>
  </si>
  <si>
    <t>Breakfast or granola bars</t>
  </si>
  <si>
    <t>Crackers</t>
  </si>
  <si>
    <t>Muffin, cornbread, or pancake mix</t>
  </si>
  <si>
    <t>Pitas</t>
  </si>
  <si>
    <t>Bagels</t>
  </si>
  <si>
    <t>Pretzels</t>
  </si>
  <si>
    <t>Stuffing Mix</t>
  </si>
  <si>
    <t>Tortillas</t>
  </si>
  <si>
    <t>Popcorn</t>
  </si>
  <si>
    <t>Eggs</t>
  </si>
  <si>
    <t>Frozen or refrigerated meat/fish</t>
  </si>
  <si>
    <t>Canned meats and fish packed in water</t>
  </si>
  <si>
    <t>Canned and dry beans</t>
  </si>
  <si>
    <t>Nuts and seeds</t>
  </si>
  <si>
    <t>Nut butter</t>
  </si>
  <si>
    <t>Chunky soup with meat, chicken, and chili</t>
  </si>
  <si>
    <t>Meal Makers</t>
  </si>
  <si>
    <t>Vegetable soup</t>
  </si>
  <si>
    <t>Broth</t>
  </si>
  <si>
    <t>Canned soups</t>
  </si>
  <si>
    <t>Canned stews</t>
  </si>
  <si>
    <t>Spaghetti Sauce</t>
  </si>
  <si>
    <t>Meal mixes</t>
  </si>
  <si>
    <t>Staples, Spices &amp; Condiments</t>
  </si>
  <si>
    <t>Baking mixes</t>
  </si>
  <si>
    <t>Sugar</t>
  </si>
  <si>
    <t>Flour</t>
  </si>
  <si>
    <t>Oil</t>
  </si>
  <si>
    <t>Mayonnaise</t>
  </si>
  <si>
    <t>Ketchup</t>
  </si>
  <si>
    <t>Mustard</t>
  </si>
  <si>
    <t>Gravy</t>
  </si>
  <si>
    <t>Salsa</t>
  </si>
  <si>
    <t>Salad dressings</t>
  </si>
  <si>
    <t>Spices</t>
  </si>
  <si>
    <t>Snack &amp; Sweets</t>
  </si>
  <si>
    <t>Cookies</t>
  </si>
  <si>
    <t>Bakery Items</t>
  </si>
  <si>
    <t>Chips</t>
  </si>
  <si>
    <t>Ramen Noodles</t>
  </si>
  <si>
    <t>B. Estimate of the minimum POUNDS of food needed to provide all patrons visiting the pantry each month with a</t>
  </si>
  <si>
    <t>C. Estimate of the minimum POUNDS of food needed to provide all patrons visiting the pantry at each distribution with a</t>
  </si>
  <si>
    <t>D. Actual Pantry Inventory</t>
  </si>
  <si>
    <t>E. Compare the numbers in table C to table E</t>
  </si>
  <si>
    <t>Macaroni &amp; Cheese</t>
  </si>
  <si>
    <t>Multiply the number in question 1 by each cell in table A</t>
  </si>
  <si>
    <t>Divide the cell in table B by the number in question 3</t>
  </si>
  <si>
    <t>Subtract the number of pounds/packages needed for distribution for the month (Table B) from the number actually available for each food group (Table D)</t>
  </si>
  <si>
    <t>3. How many DAYS PER MONTH does the pantry distribute food?</t>
  </si>
  <si>
    <t>2. How many DAYS' SUPPLY of food does the pantry provide per visit?</t>
  </si>
  <si>
    <t>Food Pantry Inventory Snap-Shot</t>
  </si>
  <si>
    <t>The tables below provide an outline of the number of client selections in each food group by households and is reflective of recommendations made by the Dietary Guidelines for Americans. This table was adapted from the Rainbow of Colors Choice System developed by Ohio State University Extension and was used to inform the inventory calculator.</t>
  </si>
  <si>
    <t>100% vegetable juice</t>
  </si>
  <si>
    <t>Cottage cheese</t>
  </si>
  <si>
    <t xml:space="preserve">Count and enter the actual number of pounds/packages available for distribution in the pantry based on food group. </t>
  </si>
  <si>
    <t>Food Pantry Inventory Snap-Shot Reflection</t>
  </si>
  <si>
    <t>The second sheet of this workbook provides you with a listing of food items under each category.</t>
  </si>
  <si>
    <t>Use the results of your Food Pantry Inventory Snap-Shot to answer the reflection questions below. Your answers to these questions can assist you in identifying strategies for healthy food procurement and acquisition.</t>
  </si>
  <si>
    <t>In what food groups are you doing well? (Meeting or exceeding the recommended number of servings)</t>
  </si>
  <si>
    <t xml:space="preserve">In what food groups could you improve? (Less than the recommended number of servings?) </t>
  </si>
  <si>
    <t>The following table provides you with a listing of example food items that are included in each food category.</t>
  </si>
  <si>
    <r>
      <rPr>
        <b/>
        <sz val="11"/>
        <color theme="1"/>
        <rFont val="Calibri"/>
        <family val="2"/>
        <scheme val="minor"/>
      </rPr>
      <t>The Food Pantry Inventory Snap-Shot provides you with an idea of the minimum amount of food needed per food group to meet distribution needs based on an optimal package.</t>
    </r>
    <r>
      <rPr>
        <sz val="11"/>
        <color theme="1"/>
        <rFont val="Calibri"/>
        <family val="2"/>
        <scheme val="minor"/>
      </rPr>
      <t xml:space="preserve"> The optimal package was defined based on USDA Dietary Guidelines for Americans and adapted from the Rainbow of Colors Choice System developed by Ohio State University Extension,
</t>
    </r>
    <r>
      <rPr>
        <b/>
        <sz val="11"/>
        <color theme="1"/>
        <rFont val="Calibri"/>
        <family val="2"/>
        <scheme val="minor"/>
      </rPr>
      <t>Directions:</t>
    </r>
    <r>
      <rPr>
        <sz val="11"/>
        <color theme="1"/>
        <rFont val="Calibri"/>
        <family val="2"/>
        <scheme val="minor"/>
      </rPr>
      <t xml:space="preserve"> Input data into the orange cells based on your current pantry operations. The worksheet will automatically calculate values for the remaining cells.
Note: This assessment tool provides a snap-shot in time.  Keep in mind that overall inventory* may depend on a number of factors, including product availability and seasonality. Use the results of this Food Pantry Inventory Snap-Shot to guide your reflections on sheet four of the workbook.
</t>
    </r>
    <r>
      <rPr>
        <i/>
        <sz val="11"/>
        <color theme="1"/>
        <rFont val="Calibri"/>
        <family val="2"/>
        <scheme val="minor"/>
      </rPr>
      <t>*Inventory includes both what is placed on shelf for immediate distribution and what is stored</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</si>
</sst>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i/>
      <sz val="11"/>
      <color theme="0"/>
      <name val="Calibri"/>
      <family val="2"/>
      <scheme val="minor"/>
    </font>
    <font>
      <b/>
      <sz val="16"/>
      <color theme="1"/>
      <name val="Calibri"/>
      <family val="2"/>
      <scheme val="minor"/>
    </font>
    <font>
      <b/>
      <sz val="11"/>
      <color theme="4" tint="-0.249977111117893"/>
      <name val="Calibri"/>
      <family val="2"/>
      <scheme val="minor"/>
    </font>
    <font>
      <b/>
      <i/>
      <sz val="11"/>
      <color theme="4" tint="-0.249977111117893"/>
      <name val="Calibri"/>
      <family val="2"/>
      <scheme val="minor"/>
    </font>
    <font>
      <b/>
      <sz val="16"/>
      <color theme="4" tint="-0.249977111117893"/>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2"/>
      <name val="Calibri"/>
      <family val="2"/>
      <scheme val="minor"/>
    </font>
    <font>
      <b/>
      <i/>
      <sz val="12"/>
      <name val="Calibri"/>
      <family val="2"/>
      <scheme val="minor"/>
    </font>
    <font>
      <b/>
      <sz val="16"/>
      <color theme="5" tint="-0.249977111117893"/>
      <name val="Calibri"/>
      <family val="2"/>
      <scheme val="minor"/>
    </font>
    <font>
      <i/>
      <sz val="11"/>
      <color theme="0"/>
      <name val="Calibri"/>
      <family val="2"/>
      <scheme val="minor"/>
    </font>
    <font>
      <b/>
      <sz val="16"/>
      <color theme="3"/>
      <name val="Calibri"/>
      <family val="2"/>
      <scheme val="minor"/>
    </font>
    <font>
      <sz val="16"/>
      <color theme="1"/>
      <name val="Calibri"/>
      <family val="2"/>
      <scheme val="minor"/>
    </font>
    <font>
      <b/>
      <sz val="11"/>
      <color theme="3"/>
      <name val="Calibri"/>
      <family val="2"/>
      <scheme val="minor"/>
    </font>
    <font>
      <i/>
      <sz val="11"/>
      <color theme="1"/>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2499465926084170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theme="9"/>
        <bgColor indexed="64"/>
      </patternFill>
    </fill>
    <fill>
      <patternFill patternType="solid">
        <fgColor theme="4"/>
        <bgColor indexed="64"/>
      </patternFill>
    </fill>
  </fills>
  <borders count="13">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76">
    <xf numFmtId="0" fontId="0" fillId="0" borderId="0" xfId="0"/>
    <xf numFmtId="0" fontId="0" fillId="0" borderId="0" xfId="0" applyAlignment="1">
      <alignment wrapText="1"/>
    </xf>
    <xf numFmtId="0" fontId="0" fillId="0" borderId="0" xfId="0" applyAlignment="1"/>
    <xf numFmtId="2" fontId="0" fillId="0" borderId="0" xfId="0" applyNumberFormat="1" applyAlignment="1">
      <alignment wrapText="1"/>
    </xf>
    <xf numFmtId="0" fontId="6" fillId="0" borderId="0" xfId="0" applyFont="1"/>
    <xf numFmtId="0" fontId="7" fillId="0" borderId="0" xfId="0" applyFont="1"/>
    <xf numFmtId="0" fontId="4" fillId="2" borderId="0" xfId="0" applyFont="1" applyFill="1"/>
    <xf numFmtId="0" fontId="3" fillId="2" borderId="0" xfId="0" applyFont="1" applyFill="1"/>
    <xf numFmtId="0" fontId="1" fillId="2" borderId="0" xfId="0" applyFont="1" applyFill="1" applyAlignment="1">
      <alignment horizontal="left" wrapText="1"/>
    </xf>
    <xf numFmtId="0" fontId="0" fillId="0" borderId="0" xfId="0" applyFill="1"/>
    <xf numFmtId="0" fontId="10" fillId="0" borderId="0" xfId="0" applyFont="1"/>
    <xf numFmtId="1" fontId="11" fillId="0" borderId="0" xfId="0" applyNumberFormat="1" applyFont="1"/>
    <xf numFmtId="0" fontId="4" fillId="2" borderId="0" xfId="0" applyFont="1" applyFill="1" applyAlignment="1">
      <alignment horizontal="left"/>
    </xf>
    <xf numFmtId="0" fontId="0" fillId="0" borderId="0" xfId="0" applyAlignment="1">
      <alignment horizontal="center"/>
    </xf>
    <xf numFmtId="0" fontId="3" fillId="0" borderId="0" xfId="0" applyFont="1" applyFill="1"/>
    <xf numFmtId="0" fontId="6" fillId="0" borderId="0" xfId="0" applyFont="1" applyFill="1"/>
    <xf numFmtId="0" fontId="9" fillId="0" borderId="0" xfId="0" applyFont="1" applyFill="1"/>
    <xf numFmtId="0" fontId="4" fillId="2" borderId="0" xfId="0" applyFont="1" applyFill="1" applyAlignment="1">
      <alignment horizontal="left" wrapText="1"/>
    </xf>
    <xf numFmtId="0" fontId="14" fillId="5" borderId="2" xfId="0" applyFont="1" applyFill="1" applyBorder="1" applyAlignment="1">
      <alignment horizontal="center" wrapText="1"/>
    </xf>
    <xf numFmtId="0" fontId="2" fillId="0" borderId="0" xfId="0" applyFont="1" applyAlignment="1">
      <alignment horizontal="center" vertical="center" wrapText="1"/>
    </xf>
    <xf numFmtId="0" fontId="11" fillId="0" borderId="0" xfId="0" applyFont="1"/>
    <xf numFmtId="0" fontId="12" fillId="0" borderId="0" xfId="0" applyFont="1" applyAlignment="1">
      <alignment horizontal="center" vertical="center" wrapText="1"/>
    </xf>
    <xf numFmtId="0" fontId="13" fillId="5" borderId="2" xfId="0" applyFont="1" applyFill="1" applyBorder="1" applyAlignment="1">
      <alignment horizontal="center"/>
    </xf>
    <xf numFmtId="0" fontId="0" fillId="0" borderId="0" xfId="0" applyAlignment="1">
      <alignment wrapText="1"/>
    </xf>
    <xf numFmtId="0" fontId="0" fillId="0" borderId="0" xfId="0" applyAlignment="1">
      <alignment wrapText="1"/>
    </xf>
    <xf numFmtId="0" fontId="4" fillId="2" borderId="0" xfId="0" applyFont="1" applyFill="1" applyAlignment="1">
      <alignment horizontal="left"/>
    </xf>
    <xf numFmtId="0" fontId="2" fillId="3" borderId="0" xfId="0" applyFont="1" applyFill="1" applyAlignment="1">
      <alignment horizontal="center" wrapText="1"/>
    </xf>
    <xf numFmtId="0" fontId="17" fillId="0" borderId="0" xfId="0" applyFont="1" applyBorder="1" applyAlignment="1">
      <alignment horizontal="center" vertical="center"/>
    </xf>
    <xf numFmtId="0" fontId="15" fillId="0" borderId="0" xfId="0" applyFont="1" applyBorder="1" applyAlignment="1">
      <alignment horizontal="center" vertical="center"/>
    </xf>
    <xf numFmtId="0" fontId="10" fillId="0" borderId="0" xfId="0" applyFont="1" applyAlignment="1"/>
    <xf numFmtId="0" fontId="2" fillId="0" borderId="0" xfId="0" applyFont="1" applyAlignment="1">
      <alignment horizontal="left" wrapText="1"/>
    </xf>
    <xf numFmtId="0" fontId="16" fillId="0" borderId="0" xfId="0" applyFont="1" applyFill="1"/>
    <xf numFmtId="0" fontId="12" fillId="0" borderId="0" xfId="0" applyFont="1" applyAlignment="1">
      <alignment horizontal="left" wrapText="1"/>
    </xf>
    <xf numFmtId="0" fontId="0" fillId="0" borderId="0" xfId="0" applyFont="1" applyAlignment="1">
      <alignment wrapText="1"/>
    </xf>
    <xf numFmtId="0" fontId="0" fillId="0" borderId="2" xfId="0" applyFont="1" applyBorder="1" applyAlignment="1">
      <alignment wrapText="1"/>
    </xf>
    <xf numFmtId="0" fontId="0" fillId="3" borderId="2" xfId="0" applyFont="1" applyFill="1" applyBorder="1" applyAlignment="1">
      <alignment wrapText="1"/>
    </xf>
    <xf numFmtId="0" fontId="13" fillId="6" borderId="2" xfId="0" applyFont="1" applyFill="1" applyBorder="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2" fontId="0" fillId="0" borderId="0" xfId="0" applyNumberFormat="1" applyAlignment="1">
      <alignment horizontal="center" wrapText="1"/>
    </xf>
    <xf numFmtId="1" fontId="0" fillId="0" borderId="0" xfId="0" applyNumberFormat="1" applyAlignment="1">
      <alignment horizontal="center"/>
    </xf>
    <xf numFmtId="1" fontId="11" fillId="0" borderId="0" xfId="0" applyNumberFormat="1" applyFont="1" applyAlignment="1">
      <alignment horizontal="center"/>
    </xf>
    <xf numFmtId="1" fontId="0" fillId="0" borderId="0" xfId="0" applyNumberFormat="1" applyAlignment="1">
      <alignment horizontal="center" wrapText="1"/>
    </xf>
    <xf numFmtId="0" fontId="2" fillId="7" borderId="0" xfId="0" applyFont="1" applyFill="1" applyAlignment="1">
      <alignment horizontal="center"/>
    </xf>
    <xf numFmtId="0" fontId="12" fillId="7" borderId="0" xfId="0" applyFont="1" applyFill="1" applyAlignment="1">
      <alignment horizontal="center"/>
    </xf>
    <xf numFmtId="0" fontId="0" fillId="7" borderId="0" xfId="0" applyFill="1" applyAlignment="1">
      <alignment horizontal="center"/>
    </xf>
    <xf numFmtId="0" fontId="2" fillId="0" borderId="0" xfId="0" applyFont="1" applyAlignment="1"/>
    <xf numFmtId="0" fontId="19" fillId="0" borderId="0" xfId="0" applyFont="1"/>
    <xf numFmtId="0" fontId="18" fillId="0" borderId="0" xfId="0" applyFont="1" applyAlignment="1">
      <alignment horizontal="left" vertical="center" wrapText="1"/>
    </xf>
    <xf numFmtId="0" fontId="5" fillId="0" borderId="0" xfId="0" applyFont="1" applyAlignment="1">
      <alignment horizontal="left"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4" fillId="4" borderId="0" xfId="0" applyFont="1" applyFill="1" applyAlignment="1">
      <alignment horizontal="right" wrapText="1"/>
    </xf>
    <xf numFmtId="0" fontId="0" fillId="0" borderId="0" xfId="0" applyAlignment="1">
      <alignment horizontal="right" wrapText="1"/>
    </xf>
    <xf numFmtId="0" fontId="4" fillId="4" borderId="6" xfId="0" applyFont="1" applyFill="1" applyBorder="1" applyAlignment="1">
      <alignment horizontal="left" wrapText="1"/>
    </xf>
    <xf numFmtId="0" fontId="0" fillId="0" borderId="0" xfId="0" applyAlignment="1">
      <alignment horizontal="left" wrapText="1"/>
    </xf>
    <xf numFmtId="0" fontId="4" fillId="2" borderId="0" xfId="0" applyFont="1" applyFill="1" applyAlignment="1">
      <alignment horizontal="center" wrapText="1"/>
    </xf>
    <xf numFmtId="0" fontId="8"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2" borderId="0" xfId="0" applyFont="1" applyFill="1" applyAlignment="1">
      <alignment horizontal="left"/>
    </xf>
    <xf numFmtId="0" fontId="0" fillId="0" borderId="0" xfId="0" applyBorder="1" applyAlignment="1">
      <alignment horizontal="center" vertical="center" wrapTex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0" fillId="3" borderId="5" xfId="0" applyFont="1" applyFill="1" applyBorder="1" applyAlignment="1">
      <alignment horizontal="left" vertical="center" wrapText="1"/>
    </xf>
    <xf numFmtId="0" fontId="0" fillId="3" borderId="5" xfId="0" applyFont="1" applyFill="1" applyBorder="1" applyAlignment="1">
      <alignment wrapText="1"/>
    </xf>
    <xf numFmtId="0" fontId="0" fillId="0" borderId="3"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0" fillId="0" borderId="10" xfId="0" applyFont="1" applyBorder="1" applyAlignment="1">
      <alignment wrapText="1"/>
    </xf>
    <xf numFmtId="0" fontId="0" fillId="0" borderId="11" xfId="0" applyFont="1" applyBorder="1" applyAlignment="1">
      <alignment wrapText="1"/>
    </xf>
    <xf numFmtId="0" fontId="0" fillId="0" borderId="12" xfId="0" applyFont="1" applyBorder="1" applyAlignment="1">
      <alignment wrapText="1"/>
    </xf>
    <xf numFmtId="0" fontId="2" fillId="8" borderId="7" xfId="0" applyFont="1" applyFill="1" applyBorder="1" applyAlignment="1">
      <alignment wrapText="1"/>
    </xf>
    <xf numFmtId="0" fontId="2" fillId="8" borderId="8" xfId="0" applyFont="1" applyFill="1" applyBorder="1" applyAlignment="1">
      <alignment wrapText="1"/>
    </xf>
    <xf numFmtId="0" fontId="0" fillId="0" borderId="1" xfId="0" applyBorder="1" applyAlignment="1">
      <alignment vertical="center" wrapText="1"/>
    </xf>
  </cellXfs>
  <cellStyles count="1">
    <cellStyle name="Normal" xfId="0" builtinId="0"/>
  </cellStyles>
  <dxfs count="13">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Actual</a:t>
            </a:r>
            <a:r>
              <a:rPr lang="en-US" baseline="0"/>
              <a:t> Pantry Inventory Distribution by Food Group (Total Pounds)</a:t>
            </a:r>
            <a:endParaRPr lang="en-US"/>
          </a:p>
        </c:rich>
      </c:tx>
      <c:layout>
        <c:manualLayout>
          <c:xMode val="edge"/>
          <c:yMode val="edge"/>
          <c:x val="0.10746860540504399"/>
          <c:y val="2.5412638552240002E-2"/>
        </c:manualLayout>
      </c:layout>
      <c:overlay val="1"/>
    </c:title>
    <c:autoTitleDeleted val="0"/>
    <c:plotArea>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'3. Worksheet'!$C$30:$I$30</c:f>
              <c:strCache>
                <c:ptCount val="7"/>
                <c:pt idx="0">
                  <c:v>Fruits</c:v>
                </c:pt>
                <c:pt idx="1">
                  <c:v>Vegetables</c:v>
                </c:pt>
                <c:pt idx="2">
                  <c:v>Grains</c:v>
                </c:pt>
                <c:pt idx="3">
                  <c:v>Protein foods</c:v>
                </c:pt>
                <c:pt idx="4">
                  <c:v>Dairy</c:v>
                </c:pt>
                <c:pt idx="5">
                  <c:v>Meal Makers (Soups, Meals in a Box, Combination Items)</c:v>
                </c:pt>
                <c:pt idx="6">
                  <c:v>Misc. ( Oils, snacks &amp; sweets, condiments, staples)</c:v>
                </c:pt>
              </c:strCache>
            </c:strRef>
          </c:cat>
          <c:val>
            <c:numRef>
              <c:f>'3. Worksheet'!$C$31:$I$31</c:f>
              <c:numCache>
                <c:formatCode>General</c:formatCode>
                <c:ptCount val="7"/>
                <c:pt idx="0">
                  <c:v>900</c:v>
                </c:pt>
                <c:pt idx="1">
                  <c:v>500</c:v>
                </c:pt>
                <c:pt idx="2">
                  <c:v>650</c:v>
                </c:pt>
                <c:pt idx="3">
                  <c:v>75</c:v>
                </c:pt>
                <c:pt idx="4">
                  <c:v>450</c:v>
                </c:pt>
                <c:pt idx="5">
                  <c:v>1000</c:v>
                </c:pt>
                <c:pt idx="6">
                  <c:v>1500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7792646641032497"/>
          <c:y val="0.236614672703582"/>
          <c:w val="0.414197270376434"/>
          <c:h val="0.61911437260217095"/>
        </c:manualLayout>
      </c:layout>
      <c:overlay val="0"/>
      <c:txPr>
        <a:bodyPr/>
        <a:lstStyle/>
        <a:p>
          <a:pPr rtl="0">
            <a:defRPr sz="12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158750</xdr:colOff>
      <xdr:row>30</xdr:row>
      <xdr:rowOff>76200</xdr:rowOff>
    </xdr:from>
    <xdr:to>
      <xdr:col>8</xdr:col>
      <xdr:colOff>246380</xdr:colOff>
      <xdr:row>41</xdr:row>
      <xdr:rowOff>155575</xdr:rowOff>
    </xdr:to>
    <xdr:pic>
      <xdr:nvPicPr>
        <xdr:cNvPr id="2" name="Picture 1" descr="http://www.choosemyplate.gov/images/MyPlateImages/JPG/myplate_white.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3750" y="7905750"/>
          <a:ext cx="2716530" cy="2174875"/>
        </a:xfrm>
        <a:prstGeom prst="rect">
          <a:avLst/>
        </a:prstGeom>
        <a:noFill/>
        <a:ln>
          <a:noFill/>
        </a:ln>
      </xdr:spPr>
    </xdr:pic>
    <xdr:clientData/>
  </xdr:twoCellAnchor>
  <xdr:twoCellAnchor editAs="oneCell">
    <xdr:from>
      <xdr:col>1</xdr:col>
      <xdr:colOff>474486</xdr:colOff>
      <xdr:row>31</xdr:row>
      <xdr:rowOff>66675</xdr:rowOff>
    </xdr:from>
    <xdr:to>
      <xdr:col>5</xdr:col>
      <xdr:colOff>1301750</xdr:colOff>
      <xdr:row>40</xdr:row>
      <xdr:rowOff>130175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2136" y="8086725"/>
          <a:ext cx="4961114" cy="177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187326</xdr:colOff>
      <xdr:row>15</xdr:row>
      <xdr:rowOff>112712</xdr:rowOff>
    </xdr:from>
    <xdr:to>
      <xdr:col>13</xdr:col>
      <xdr:colOff>581025</xdr:colOff>
      <xdr:row>21</xdr:row>
      <xdr:rowOff>24605</xdr:rowOff>
    </xdr:to>
    <xdr:sp macro="" textlink="">
      <xdr:nvSpPr>
        <xdr:cNvPr id="2" name="Left Arrow Callout 1"/>
        <xdr:cNvSpPr/>
      </xdr:nvSpPr>
      <xdr:spPr>
        <a:xfrm>
          <a:off x="10938670" y="4577556"/>
          <a:ext cx="2774949" cy="1471612"/>
        </a:xfrm>
        <a:prstGeom prst="leftArrowCallout">
          <a:avLst>
            <a:gd name="adj1" fmla="val 25000"/>
            <a:gd name="adj2" fmla="val 25000"/>
            <a:gd name="adj3" fmla="val 24379"/>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Use this number to plan for the minimum amount of food</a:t>
          </a:r>
          <a:r>
            <a:rPr lang="en-US" sz="1100" b="1" baseline="0"/>
            <a:t> in each category  to meet the Dietary Guidelines for the patrons visiting your pantry </a:t>
          </a:r>
          <a:r>
            <a:rPr lang="en-US" sz="1100" b="1" u="sng" baseline="0"/>
            <a:t>every month</a:t>
          </a:r>
          <a:endParaRPr lang="en-US" sz="1100" b="1" u="sng"/>
        </a:p>
      </xdr:txBody>
    </xdr:sp>
    <xdr:clientData/>
  </xdr:twoCellAnchor>
  <xdr:twoCellAnchor>
    <xdr:from>
      <xdr:col>9</xdr:col>
      <xdr:colOff>136525</xdr:colOff>
      <xdr:row>22</xdr:row>
      <xdr:rowOff>9525</xdr:rowOff>
    </xdr:from>
    <xdr:to>
      <xdr:col>13</xdr:col>
      <xdr:colOff>593725</xdr:colOff>
      <xdr:row>27</xdr:row>
      <xdr:rowOff>63500</xdr:rowOff>
    </xdr:to>
    <xdr:sp macro="" textlink="">
      <xdr:nvSpPr>
        <xdr:cNvPr id="3" name="Left Arrow Callout 2"/>
        <xdr:cNvSpPr/>
      </xdr:nvSpPr>
      <xdr:spPr>
        <a:xfrm>
          <a:off x="11602244" y="6224588"/>
          <a:ext cx="2838450" cy="1387475"/>
        </a:xfrm>
        <a:prstGeom prst="leftArrowCallout">
          <a:avLst>
            <a:gd name="adj1" fmla="val 25000"/>
            <a:gd name="adj2" fmla="val 25000"/>
            <a:gd name="adj3" fmla="val 25625"/>
            <a:gd name="adj4" fmla="val 642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Use this number to plan for the minimum amount of food</a:t>
          </a:r>
          <a:r>
            <a:rPr lang="en-US" sz="1100" b="1" baseline="0"/>
            <a:t> in each category to meet the Dietary Guidelines for the patrons visiting your pantry </a:t>
          </a:r>
          <a:r>
            <a:rPr lang="en-US" sz="1100" b="1" u="sng" baseline="0"/>
            <a:t>at each distribution</a:t>
          </a:r>
          <a:endParaRPr lang="en-US" sz="1100" b="1" u="sng"/>
        </a:p>
      </xdr:txBody>
    </xdr:sp>
    <xdr:clientData/>
  </xdr:twoCellAnchor>
  <xdr:twoCellAnchor>
    <xdr:from>
      <xdr:col>9</xdr:col>
      <xdr:colOff>162718</xdr:colOff>
      <xdr:row>34</xdr:row>
      <xdr:rowOff>46039</xdr:rowOff>
    </xdr:from>
    <xdr:to>
      <xdr:col>13</xdr:col>
      <xdr:colOff>584200</xdr:colOff>
      <xdr:row>37</xdr:row>
      <xdr:rowOff>0</xdr:rowOff>
    </xdr:to>
    <xdr:sp macro="" textlink="">
      <xdr:nvSpPr>
        <xdr:cNvPr id="5" name="Left Arrow Callout 4"/>
        <xdr:cNvSpPr/>
      </xdr:nvSpPr>
      <xdr:spPr>
        <a:xfrm>
          <a:off x="13269118" y="7843839"/>
          <a:ext cx="3113882" cy="1401762"/>
        </a:xfrm>
        <a:prstGeom prst="leftArrowCallout">
          <a:avLst>
            <a:gd name="adj1" fmla="val 25000"/>
            <a:gd name="adj2" fmla="val 25000"/>
            <a:gd name="adj3" fmla="val 25625"/>
            <a:gd name="adj4" fmla="val 642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Use this number to see</a:t>
          </a:r>
          <a:r>
            <a:rPr lang="en-US" sz="1100" b="1" baseline="0"/>
            <a:t>  how much food in each category is in excess (or is short) of the minimum amount needed to meet the Dietary Guidelines for the patrons visiting your pantry </a:t>
          </a:r>
          <a:r>
            <a:rPr lang="en-US" sz="1100" b="1" u="sng" baseline="0"/>
            <a:t>every month. </a:t>
          </a:r>
          <a:endParaRPr lang="en-US" sz="1100" b="1" u="none" baseline="0"/>
        </a:p>
      </xdr:txBody>
    </xdr:sp>
    <xdr:clientData/>
  </xdr:twoCellAnchor>
  <xdr:twoCellAnchor>
    <xdr:from>
      <xdr:col>1</xdr:col>
      <xdr:colOff>23813</xdr:colOff>
      <xdr:row>40</xdr:row>
      <xdr:rowOff>83343</xdr:rowOff>
    </xdr:from>
    <xdr:to>
      <xdr:col>8</xdr:col>
      <xdr:colOff>11907</xdr:colOff>
      <xdr:row>46</xdr:row>
      <xdr:rowOff>176892</xdr:rowOff>
    </xdr:to>
    <xdr:sp macro="" textlink="">
      <xdr:nvSpPr>
        <xdr:cNvPr id="4" name="TextBox 3"/>
        <xdr:cNvSpPr txBox="1"/>
      </xdr:nvSpPr>
      <xdr:spPr>
        <a:xfrm>
          <a:off x="241527" y="12220914"/>
          <a:ext cx="9213737" cy="1236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Another way to reflect on food pantry inventory is to utilize MyPlate </a:t>
          </a:r>
          <a:r>
            <a:rPr lang="en-US" sz="1400" baseline="0"/>
            <a:t> as a guide for determining the estimated proportion of  the pantry's inventory dedicated to each food group. For example, roughly half of your total inventory should consist of fruits and vegetables, 25 percent grains, 20 percent proteins, and 5 percent dairy. Miscellaneous items and meal makers could be considered as discretionary. </a:t>
          </a:r>
          <a:r>
            <a:rPr lang="en-US" sz="1400" b="1" baseline="0"/>
            <a:t>The chart below provides a visual representation of your actual food pantry inventory by food group.</a:t>
          </a:r>
          <a:endParaRPr lang="en-US" sz="1400" b="1"/>
        </a:p>
      </xdr:txBody>
    </xdr:sp>
    <xdr:clientData/>
  </xdr:twoCellAnchor>
  <xdr:twoCellAnchor editAs="oneCell">
    <xdr:from>
      <xdr:col>8</xdr:col>
      <xdr:colOff>130968</xdr:colOff>
      <xdr:row>39</xdr:row>
      <xdr:rowOff>0</xdr:rowOff>
    </xdr:from>
    <xdr:to>
      <xdr:col>10</xdr:col>
      <xdr:colOff>230505</xdr:colOff>
      <xdr:row>50</xdr:row>
      <xdr:rowOff>79375</xdr:rowOff>
    </xdr:to>
    <xdr:pic>
      <xdr:nvPicPr>
        <xdr:cNvPr id="6" name="Picture 5" descr="http://www.choosemyplate.gov/images/MyPlateImages/JPG/myplate_white.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4531" y="11930063"/>
          <a:ext cx="2707005" cy="2174875"/>
        </a:xfrm>
        <a:prstGeom prst="rect">
          <a:avLst/>
        </a:prstGeom>
        <a:noFill/>
        <a:ln>
          <a:noFill/>
        </a:ln>
      </xdr:spPr>
    </xdr:pic>
    <xdr:clientData/>
  </xdr:twoCellAnchor>
  <xdr:twoCellAnchor>
    <xdr:from>
      <xdr:col>1</xdr:col>
      <xdr:colOff>40820</xdr:colOff>
      <xdr:row>47</xdr:row>
      <xdr:rowOff>117529</xdr:rowOff>
    </xdr:from>
    <xdr:to>
      <xdr:col>7</xdr:col>
      <xdr:colOff>1701800</xdr:colOff>
      <xdr:row>65</xdr:row>
      <xdr:rowOff>101600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280147</xdr:colOff>
      <xdr:row>51</xdr:row>
      <xdr:rowOff>11205</xdr:rowOff>
    </xdr:from>
    <xdr:to>
      <xdr:col>12</xdr:col>
      <xdr:colOff>41092</xdr:colOff>
      <xdr:row>57</xdr:row>
      <xdr:rowOff>145677</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26706" y="12561793"/>
          <a:ext cx="3548533" cy="1277472"/>
        </a:xfrm>
        <a:prstGeom prst="rect">
          <a:avLst/>
        </a:prstGeom>
      </xdr:spPr>
    </xdr:pic>
    <xdr:clientData/>
  </xdr:twoCellAnchor>
</xdr:wsDr>
</file>

<file path=xl/tables/table1.xml><?xml version="1.0" encoding="utf-8"?>
<table xmlns="http://schemas.openxmlformats.org/spreadsheetml/2006/main" id="4" name="Table4" displayName="Table4" ref="B4:I21" totalsRowShown="0" headerRowDxfId="0" dataDxfId="1" headerRowBorderDxfId="11" tableBorderDxfId="12" totalsRowBorderDxfId="10">
  <autoFilter ref="B4:I21"/>
  <tableColumns count="8">
    <tableColumn id="1" name="Fruits" dataDxfId="9"/>
    <tableColumn id="2" name="Vegetables" dataDxfId="8"/>
    <tableColumn id="3" name="Grains" dataDxfId="7"/>
    <tableColumn id="4" name="Protein Foods" dataDxfId="6"/>
    <tableColumn id="5" name="Dairy" dataDxfId="5"/>
    <tableColumn id="6" name="Meal Makers" dataDxfId="4"/>
    <tableColumn id="7" name="Staples, Spices &amp; Condiments" dataDxfId="3"/>
    <tableColumn id="8" name="Snack &amp; Sweets" dataDxfId="2"/>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8"/>
  <sheetViews>
    <sheetView tabSelected="1" zoomScale="70" zoomScaleNormal="70" zoomScalePageLayoutView="60" workbookViewId="0">
      <selection activeCell="B4" sqref="B4:I4"/>
    </sheetView>
  </sheetViews>
  <sheetFormatPr defaultColWidth="8.85546875" defaultRowHeight="15" x14ac:dyDescent="0.25"/>
  <cols>
    <col min="1" max="1" width="3.7109375" style="1" customWidth="1"/>
    <col min="2" max="2" width="16.7109375" style="1" customWidth="1"/>
    <col min="3" max="3" width="14.28515625" style="1" customWidth="1"/>
    <col min="4" max="4" width="15.42578125" style="23" bestFit="1" customWidth="1"/>
    <col min="5" max="5" width="15.42578125" style="24" customWidth="1"/>
    <col min="6" max="6" width="19.85546875" style="1" customWidth="1"/>
    <col min="7" max="7" width="16.28515625" style="1" customWidth="1"/>
    <col min="8" max="8" width="23" style="1" customWidth="1"/>
    <col min="9" max="9" width="24.140625" style="1" bestFit="1" customWidth="1"/>
    <col min="10" max="16384" width="8.85546875" style="1"/>
  </cols>
  <sheetData>
    <row r="1" spans="2:14" ht="6.75" customHeight="1" x14ac:dyDescent="0.25"/>
    <row r="2" spans="2:14" ht="38.25" customHeight="1" x14ac:dyDescent="0.25">
      <c r="B2" s="50" t="s">
        <v>5</v>
      </c>
      <c r="C2" s="51"/>
      <c r="D2" s="51"/>
      <c r="E2" s="51"/>
      <c r="F2" s="51"/>
      <c r="G2" s="51"/>
      <c r="H2" s="51"/>
      <c r="I2" s="52"/>
    </row>
    <row r="3" spans="2:14" s="24" customFormat="1" ht="21" customHeight="1" x14ac:dyDescent="0.25">
      <c r="B3" s="27"/>
      <c r="C3" s="28"/>
      <c r="D3" s="28"/>
      <c r="E3" s="28"/>
      <c r="F3" s="28"/>
      <c r="G3" s="28"/>
      <c r="H3" s="28"/>
      <c r="I3" s="28"/>
    </row>
    <row r="4" spans="2:14" ht="86.25" customHeight="1" x14ac:dyDescent="0.25">
      <c r="B4" s="48" t="s">
        <v>99</v>
      </c>
      <c r="C4" s="49"/>
      <c r="D4" s="49"/>
      <c r="E4" s="49"/>
      <c r="F4" s="49"/>
      <c r="G4" s="49"/>
      <c r="H4" s="49"/>
      <c r="I4" s="49"/>
    </row>
    <row r="5" spans="2:14" x14ac:dyDescent="0.25">
      <c r="L5" s="2"/>
      <c r="M5" s="2"/>
      <c r="N5" s="2"/>
    </row>
    <row r="6" spans="2:14" ht="15" customHeight="1" x14ac:dyDescent="0.25">
      <c r="B6" s="57" t="s">
        <v>16</v>
      </c>
      <c r="C6" s="57"/>
      <c r="D6" s="57"/>
      <c r="E6" s="57"/>
      <c r="F6" s="57"/>
      <c r="G6" s="57"/>
      <c r="H6" s="57"/>
      <c r="I6" s="57"/>
      <c r="K6" s="29" t="s">
        <v>18</v>
      </c>
      <c r="M6" s="2"/>
      <c r="N6" s="2"/>
    </row>
    <row r="7" spans="2:14" s="24" customFormat="1" ht="15" customHeight="1" x14ac:dyDescent="0.25">
      <c r="B7" s="57" t="s">
        <v>17</v>
      </c>
      <c r="C7" s="57"/>
      <c r="D7" s="57"/>
      <c r="E7" s="57"/>
      <c r="F7" s="57"/>
      <c r="G7" s="57"/>
      <c r="H7" s="57"/>
      <c r="I7" s="57"/>
      <c r="K7" s="2" t="s">
        <v>6</v>
      </c>
      <c r="M7" s="2"/>
      <c r="N7" s="2"/>
    </row>
    <row r="8" spans="2:14" ht="45" x14ac:dyDescent="0.25">
      <c r="B8" s="37" t="s">
        <v>11</v>
      </c>
      <c r="C8" s="37" t="s">
        <v>0</v>
      </c>
      <c r="D8" s="37" t="s">
        <v>1</v>
      </c>
      <c r="E8" s="37" t="s">
        <v>2</v>
      </c>
      <c r="F8" s="37" t="s">
        <v>23</v>
      </c>
      <c r="G8" s="37" t="s">
        <v>4</v>
      </c>
      <c r="H8" s="37" t="s">
        <v>15</v>
      </c>
      <c r="I8" s="37" t="s">
        <v>22</v>
      </c>
      <c r="K8" s="2" t="s">
        <v>20</v>
      </c>
      <c r="M8" s="2"/>
      <c r="N8" s="2"/>
    </row>
    <row r="9" spans="2:14" x14ac:dyDescent="0.25">
      <c r="B9" s="38">
        <v>1</v>
      </c>
      <c r="C9" s="39">
        <v>0.66669999999999996</v>
      </c>
      <c r="D9" s="42">
        <v>1</v>
      </c>
      <c r="E9" s="39">
        <v>0.66669999999999996</v>
      </c>
      <c r="F9" s="39">
        <v>1.3333999999999999</v>
      </c>
      <c r="G9" s="39">
        <v>0.33339999999999997</v>
      </c>
      <c r="H9" s="42">
        <v>1</v>
      </c>
      <c r="I9" s="42">
        <v>1</v>
      </c>
      <c r="K9" s="2"/>
      <c r="L9" s="2"/>
      <c r="M9" s="2"/>
      <c r="N9" s="2"/>
    </row>
    <row r="10" spans="2:14" x14ac:dyDescent="0.25">
      <c r="B10" s="38">
        <v>2</v>
      </c>
      <c r="C10" s="39">
        <v>0.66669999999999996</v>
      </c>
      <c r="D10" s="42">
        <v>1</v>
      </c>
      <c r="E10" s="39">
        <v>0.66669999999999996</v>
      </c>
      <c r="F10" s="39">
        <v>1.3333999999999999</v>
      </c>
      <c r="G10" s="39">
        <v>0.33339999999999997</v>
      </c>
      <c r="H10" s="42">
        <v>1</v>
      </c>
      <c r="I10" s="42">
        <v>1</v>
      </c>
      <c r="K10" s="2"/>
      <c r="L10" s="2"/>
      <c r="M10" s="2"/>
      <c r="N10" s="2"/>
    </row>
    <row r="11" spans="2:14" s="24" customFormat="1" x14ac:dyDescent="0.25">
      <c r="B11" s="38">
        <v>3</v>
      </c>
      <c r="C11" s="42">
        <v>1</v>
      </c>
      <c r="D11" s="42">
        <v>1</v>
      </c>
      <c r="E11" s="39">
        <v>0.66669999999999996</v>
      </c>
      <c r="F11" s="39">
        <v>1.6667000000000001</v>
      </c>
      <c r="G11" s="39">
        <v>0.33339999999999997</v>
      </c>
      <c r="H11" s="39">
        <v>1.3333999999999999</v>
      </c>
      <c r="I11" s="39">
        <v>1.3333999999999999</v>
      </c>
      <c r="K11" s="2"/>
      <c r="L11" s="2"/>
      <c r="M11" s="2"/>
      <c r="N11" s="2"/>
    </row>
    <row r="12" spans="2:14" s="24" customFormat="1" x14ac:dyDescent="0.25">
      <c r="B12" s="38">
        <v>4</v>
      </c>
      <c r="C12" s="39">
        <v>1.6667000000000001</v>
      </c>
      <c r="D12" s="42">
        <v>1</v>
      </c>
      <c r="E12" s="39">
        <v>0.66669999999999996</v>
      </c>
      <c r="F12" s="39">
        <v>1.6667000000000001</v>
      </c>
      <c r="G12" s="39">
        <v>0.33339999999999997</v>
      </c>
      <c r="H12" s="39">
        <v>1.3333999999999999</v>
      </c>
      <c r="I12" s="39">
        <v>1.6667000000000001</v>
      </c>
      <c r="K12" s="2"/>
      <c r="L12" s="2"/>
      <c r="M12" s="2"/>
      <c r="N12" s="2"/>
    </row>
    <row r="13" spans="2:14" s="24" customFormat="1" x14ac:dyDescent="0.25">
      <c r="B13" s="38">
        <v>5</v>
      </c>
      <c r="C13" s="39">
        <v>1.3333999999999999</v>
      </c>
      <c r="D13" s="39">
        <v>1.6667000000000001</v>
      </c>
      <c r="E13" s="42">
        <v>1</v>
      </c>
      <c r="F13" s="39">
        <v>1.6667000000000001</v>
      </c>
      <c r="G13" s="39">
        <v>0.66669999999999996</v>
      </c>
      <c r="H13" s="39">
        <v>1.6667000000000001</v>
      </c>
      <c r="I13" s="42">
        <v>2</v>
      </c>
      <c r="K13" s="2"/>
      <c r="L13" s="2"/>
      <c r="M13" s="2"/>
      <c r="N13" s="2"/>
    </row>
    <row r="14" spans="2:14" ht="17.25" customHeight="1" x14ac:dyDescent="0.25">
      <c r="B14" s="38">
        <v>6</v>
      </c>
      <c r="C14" s="39">
        <v>1.6667000000000001</v>
      </c>
      <c r="D14" s="42">
        <v>2</v>
      </c>
      <c r="E14" s="42">
        <v>1</v>
      </c>
      <c r="F14" s="39">
        <v>1.6667000000000001</v>
      </c>
      <c r="G14" s="39">
        <v>0.66669999999999996</v>
      </c>
      <c r="H14" s="42">
        <v>2</v>
      </c>
      <c r="I14" s="42">
        <v>2</v>
      </c>
      <c r="K14" s="2"/>
      <c r="L14" s="2"/>
      <c r="M14" s="2"/>
      <c r="N14" s="2"/>
    </row>
    <row r="15" spans="2:14" s="24" customFormat="1" ht="17.25" customHeight="1" x14ac:dyDescent="0.25">
      <c r="B15" s="38">
        <v>7</v>
      </c>
      <c r="C15" s="42">
        <v>2</v>
      </c>
      <c r="D15" s="39">
        <v>2.3334000000000001</v>
      </c>
      <c r="E15" s="42">
        <v>1</v>
      </c>
      <c r="F15" s="39">
        <v>1.6667000000000001</v>
      </c>
      <c r="G15" s="42">
        <v>1</v>
      </c>
      <c r="H15" s="39">
        <v>2.3334000000000001</v>
      </c>
      <c r="I15" s="39">
        <v>2.3334000000000001</v>
      </c>
      <c r="K15" s="2"/>
      <c r="L15" s="2"/>
      <c r="M15" s="2"/>
      <c r="N15" s="2"/>
    </row>
    <row r="16" spans="2:14" s="24" customFormat="1" ht="17.25" customHeight="1" x14ac:dyDescent="0.25">
      <c r="B16" s="38">
        <v>8</v>
      </c>
      <c r="C16" s="42">
        <v>2</v>
      </c>
      <c r="D16" s="39">
        <v>2.6667000000000001</v>
      </c>
      <c r="E16" s="42">
        <v>1</v>
      </c>
      <c r="F16" s="39">
        <v>2.6667000000000001</v>
      </c>
      <c r="G16" s="42">
        <v>1</v>
      </c>
      <c r="H16" s="39">
        <v>2.6667000000000001</v>
      </c>
      <c r="I16" s="39">
        <v>2.6667000000000001</v>
      </c>
      <c r="K16" s="2"/>
      <c r="L16" s="2"/>
      <c r="M16" s="2"/>
      <c r="N16" s="2"/>
    </row>
    <row r="17" spans="2:14" s="24" customFormat="1" ht="17.25" customHeight="1" x14ac:dyDescent="0.25">
      <c r="F17" s="3"/>
      <c r="G17" s="3"/>
      <c r="H17" s="3"/>
      <c r="I17" s="3"/>
      <c r="K17" s="2"/>
      <c r="L17" s="2"/>
      <c r="M17" s="2"/>
      <c r="N17" s="2"/>
    </row>
    <row r="18" spans="2:14" ht="15" customHeight="1" x14ac:dyDescent="0.25">
      <c r="B18" s="53" t="s">
        <v>19</v>
      </c>
      <c r="C18" s="54"/>
      <c r="D18" s="54"/>
      <c r="E18" s="54"/>
      <c r="F18" s="54"/>
      <c r="G18" s="18">
        <f>'3. Worksheet'!F7</f>
        <v>3</v>
      </c>
      <c r="H18" s="55" t="s">
        <v>10</v>
      </c>
      <c r="I18" s="56"/>
      <c r="L18" s="2"/>
      <c r="M18" s="2"/>
      <c r="N18" s="2"/>
    </row>
    <row r="19" spans="2:14" s="24" customFormat="1" ht="15" customHeight="1" x14ac:dyDescent="0.25">
      <c r="B19" s="57" t="s">
        <v>17</v>
      </c>
      <c r="C19" s="57"/>
      <c r="D19" s="57"/>
      <c r="E19" s="57"/>
      <c r="F19" s="57"/>
      <c r="G19" s="57"/>
      <c r="H19" s="57"/>
      <c r="I19" s="57"/>
      <c r="K19" s="2"/>
      <c r="L19" s="2"/>
      <c r="M19" s="2"/>
      <c r="N19" s="2"/>
    </row>
    <row r="20" spans="2:14" ht="45" x14ac:dyDescent="0.25">
      <c r="B20" s="37" t="s">
        <v>11</v>
      </c>
      <c r="C20" s="37" t="s">
        <v>0</v>
      </c>
      <c r="D20" s="37" t="s">
        <v>1</v>
      </c>
      <c r="E20" s="37" t="s">
        <v>2</v>
      </c>
      <c r="F20" s="37" t="s">
        <v>24</v>
      </c>
      <c r="G20" s="37" t="s">
        <v>4</v>
      </c>
      <c r="H20" s="37" t="s">
        <v>15</v>
      </c>
      <c r="I20" s="37" t="s">
        <v>21</v>
      </c>
    </row>
    <row r="21" spans="2:14" x14ac:dyDescent="0.25">
      <c r="B21" s="38">
        <v>1</v>
      </c>
      <c r="C21" s="42">
        <f>('3. Worksheet'!$F$7)*C9</f>
        <v>2.0000999999999998</v>
      </c>
      <c r="D21" s="42">
        <f>('3. Worksheet'!$F$7)*D9</f>
        <v>3</v>
      </c>
      <c r="E21" s="42">
        <f>('3. Worksheet'!$F$7)*E9</f>
        <v>2.0000999999999998</v>
      </c>
      <c r="F21" s="42">
        <f>('3. Worksheet'!$F$7)*F9</f>
        <v>4.0001999999999995</v>
      </c>
      <c r="G21" s="42">
        <f>('3. Worksheet'!$F$7)*G9</f>
        <v>1.0002</v>
      </c>
      <c r="H21" s="42">
        <f>('3. Worksheet'!$F$7)*H9</f>
        <v>3</v>
      </c>
      <c r="I21" s="42">
        <f>('3. Worksheet'!$F$7)*I9</f>
        <v>3</v>
      </c>
    </row>
    <row r="22" spans="2:14" x14ac:dyDescent="0.25">
      <c r="B22" s="38">
        <v>2</v>
      </c>
      <c r="C22" s="42">
        <f>('3. Worksheet'!$F$7)*C10</f>
        <v>2.0000999999999998</v>
      </c>
      <c r="D22" s="42">
        <f>('3. Worksheet'!$F$7)*D10</f>
        <v>3</v>
      </c>
      <c r="E22" s="42">
        <f>('3. Worksheet'!$F$7)*E10</f>
        <v>2.0000999999999998</v>
      </c>
      <c r="F22" s="42">
        <f>('3. Worksheet'!$F$7)*F10</f>
        <v>4.0001999999999995</v>
      </c>
      <c r="G22" s="42">
        <f>('3. Worksheet'!$F$7)*G10</f>
        <v>1.0002</v>
      </c>
      <c r="H22" s="42">
        <f>('3. Worksheet'!$F$7)*H10</f>
        <v>3</v>
      </c>
      <c r="I22" s="42">
        <f>('3. Worksheet'!$F$7)*I10</f>
        <v>3</v>
      </c>
    </row>
    <row r="23" spans="2:14" x14ac:dyDescent="0.25">
      <c r="B23" s="38">
        <v>3</v>
      </c>
      <c r="C23" s="42">
        <f>('3. Worksheet'!$F$7)*C11</f>
        <v>3</v>
      </c>
      <c r="D23" s="42">
        <f>('3. Worksheet'!$F$7)*D11</f>
        <v>3</v>
      </c>
      <c r="E23" s="42">
        <f>('3. Worksheet'!$F$7)*E11</f>
        <v>2.0000999999999998</v>
      </c>
      <c r="F23" s="42">
        <f>('3. Worksheet'!$F$7)*F11</f>
        <v>5.0000999999999998</v>
      </c>
      <c r="G23" s="42">
        <f>('3. Worksheet'!$F$7)*G11</f>
        <v>1.0002</v>
      </c>
      <c r="H23" s="42">
        <f>('3. Worksheet'!$F$7)*H11</f>
        <v>4.0001999999999995</v>
      </c>
      <c r="I23" s="42">
        <f>('3. Worksheet'!$F$7)*I11</f>
        <v>4.0001999999999995</v>
      </c>
    </row>
    <row r="24" spans="2:14" x14ac:dyDescent="0.25">
      <c r="B24" s="38">
        <v>4</v>
      </c>
      <c r="C24" s="42">
        <f>('3. Worksheet'!$F$7)*C12</f>
        <v>5.0000999999999998</v>
      </c>
      <c r="D24" s="42">
        <f>('3. Worksheet'!$F$7)*D12</f>
        <v>3</v>
      </c>
      <c r="E24" s="42">
        <f>('3. Worksheet'!$F$7)*E12</f>
        <v>2.0000999999999998</v>
      </c>
      <c r="F24" s="42">
        <f>('3. Worksheet'!$F$7)*F12</f>
        <v>5.0000999999999998</v>
      </c>
      <c r="G24" s="42">
        <f>('3. Worksheet'!$F$7)*G12</f>
        <v>1.0002</v>
      </c>
      <c r="H24" s="42">
        <f>('3. Worksheet'!$F$7)*H12</f>
        <v>4.0001999999999995</v>
      </c>
      <c r="I24" s="42">
        <f>('3. Worksheet'!$F$7)*I12</f>
        <v>5.0000999999999998</v>
      </c>
    </row>
    <row r="25" spans="2:14" x14ac:dyDescent="0.25">
      <c r="B25" s="38">
        <v>5</v>
      </c>
      <c r="C25" s="42">
        <f>('3. Worksheet'!$F$7)*C13</f>
        <v>4.0001999999999995</v>
      </c>
      <c r="D25" s="42">
        <f>('3. Worksheet'!$F$7)*D13</f>
        <v>5.0000999999999998</v>
      </c>
      <c r="E25" s="42">
        <f>('3. Worksheet'!$F$7)*E13</f>
        <v>3</v>
      </c>
      <c r="F25" s="42">
        <f>('3. Worksheet'!$F$7)*F13</f>
        <v>5.0000999999999998</v>
      </c>
      <c r="G25" s="42">
        <f>('3. Worksheet'!$F$7)*G13</f>
        <v>2.0000999999999998</v>
      </c>
      <c r="H25" s="42">
        <f>('3. Worksheet'!$F$7)*H13</f>
        <v>5.0000999999999998</v>
      </c>
      <c r="I25" s="42">
        <f>('3. Worksheet'!$F$7)*I13</f>
        <v>6</v>
      </c>
    </row>
    <row r="26" spans="2:14" x14ac:dyDescent="0.25">
      <c r="B26" s="38">
        <v>6</v>
      </c>
      <c r="C26" s="42">
        <f>('3. Worksheet'!$F$7)*C14</f>
        <v>5.0000999999999998</v>
      </c>
      <c r="D26" s="42">
        <f>('3. Worksheet'!$F$7)*D14</f>
        <v>6</v>
      </c>
      <c r="E26" s="42">
        <f>('3. Worksheet'!$F$7)*E14</f>
        <v>3</v>
      </c>
      <c r="F26" s="42">
        <f>('3. Worksheet'!$F$7)*F14</f>
        <v>5.0000999999999998</v>
      </c>
      <c r="G26" s="42">
        <f>('3. Worksheet'!$F$7)*G14</f>
        <v>2.0000999999999998</v>
      </c>
      <c r="H26" s="42">
        <f>('3. Worksheet'!$F$7)*H14</f>
        <v>6</v>
      </c>
      <c r="I26" s="42">
        <f>('3. Worksheet'!$F$7)*I14</f>
        <v>6</v>
      </c>
    </row>
    <row r="27" spans="2:14" x14ac:dyDescent="0.25">
      <c r="B27" s="38">
        <v>7</v>
      </c>
      <c r="C27" s="42">
        <f>('3. Worksheet'!$F$7)*C15</f>
        <v>6</v>
      </c>
      <c r="D27" s="42">
        <f>('3. Worksheet'!$F$7)*D15</f>
        <v>7.0002000000000004</v>
      </c>
      <c r="E27" s="42">
        <f>('3. Worksheet'!$F$7)*E15</f>
        <v>3</v>
      </c>
      <c r="F27" s="42">
        <f>('3. Worksheet'!$F$7)*F15</f>
        <v>5.0000999999999998</v>
      </c>
      <c r="G27" s="42">
        <f>('3. Worksheet'!$F$7)*G15</f>
        <v>3</v>
      </c>
      <c r="H27" s="42">
        <f>('3. Worksheet'!$F$7)*H15</f>
        <v>7.0002000000000004</v>
      </c>
      <c r="I27" s="42">
        <f>('3. Worksheet'!$F$7)*I15</f>
        <v>7.0002000000000004</v>
      </c>
    </row>
    <row r="28" spans="2:14" x14ac:dyDescent="0.25">
      <c r="B28" s="38">
        <v>8</v>
      </c>
      <c r="C28" s="42">
        <f>('3. Worksheet'!$F$7)*C16</f>
        <v>6</v>
      </c>
      <c r="D28" s="42">
        <f>('3. Worksheet'!$F$7)*D16</f>
        <v>8.0000999999999998</v>
      </c>
      <c r="E28" s="42">
        <f>('3. Worksheet'!$F$7)*E16</f>
        <v>3</v>
      </c>
      <c r="F28" s="42">
        <f>('3. Worksheet'!$F$7)*F16</f>
        <v>8.0000999999999998</v>
      </c>
      <c r="G28" s="42">
        <f>('3. Worksheet'!$F$7)*G16</f>
        <v>3</v>
      </c>
      <c r="H28" s="42">
        <f>('3. Worksheet'!$F$7)*H16</f>
        <v>8.0000999999999998</v>
      </c>
      <c r="I28" s="42">
        <f>('3. Worksheet'!$F$7)*I16</f>
        <v>8.0000999999999998</v>
      </c>
    </row>
  </sheetData>
  <mergeCells count="7">
    <mergeCell ref="B4:I4"/>
    <mergeCell ref="B2:I2"/>
    <mergeCell ref="B18:F18"/>
    <mergeCell ref="H18:I18"/>
    <mergeCell ref="B19:I19"/>
    <mergeCell ref="B6:I6"/>
    <mergeCell ref="B7:I7"/>
  </mergeCells>
  <pageMargins left="0.7" right="0.7" top="0.75" bottom="0.75" header="0.3" footer="0.3"/>
  <pageSetup scale="68" orientation="landscape" horizontalDpi="1200" verticalDpi="12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workbookViewId="0">
      <selection activeCell="E7" sqref="E7"/>
    </sheetView>
  </sheetViews>
  <sheetFormatPr defaultColWidth="16.28515625" defaultRowHeight="15" x14ac:dyDescent="0.25"/>
  <cols>
    <col min="1" max="1" width="3" style="33" customWidth="1"/>
    <col min="2" max="3" width="16.28515625" style="33"/>
    <col min="4" max="4" width="15.42578125" style="33" bestFit="1" customWidth="1"/>
    <col min="5" max="7" width="16.28515625" style="33"/>
    <col min="8" max="8" width="29.28515625" style="33" customWidth="1"/>
    <col min="9" max="9" width="17" style="33" customWidth="1"/>
    <col min="10" max="16384" width="16.28515625" style="33"/>
  </cols>
  <sheetData>
    <row r="2" spans="2:9" x14ac:dyDescent="0.25">
      <c r="B2" s="46" t="s">
        <v>108</v>
      </c>
    </row>
    <row r="4" spans="2:9" x14ac:dyDescent="0.25">
      <c r="B4" s="73" t="s">
        <v>0</v>
      </c>
      <c r="C4" s="74" t="s">
        <v>1</v>
      </c>
      <c r="D4" s="68" t="s">
        <v>2</v>
      </c>
      <c r="E4" s="68" t="s">
        <v>24</v>
      </c>
      <c r="F4" s="68" t="s">
        <v>4</v>
      </c>
      <c r="G4" s="68" t="s">
        <v>64</v>
      </c>
      <c r="H4" s="68" t="s">
        <v>71</v>
      </c>
      <c r="I4" s="69" t="s">
        <v>83</v>
      </c>
    </row>
    <row r="5" spans="2:9" ht="30" x14ac:dyDescent="0.25">
      <c r="B5" s="34" t="s">
        <v>27</v>
      </c>
      <c r="C5" s="34" t="s">
        <v>32</v>
      </c>
      <c r="D5" s="34" t="s">
        <v>41</v>
      </c>
      <c r="E5" s="34" t="s">
        <v>57</v>
      </c>
      <c r="F5" s="34" t="s">
        <v>35</v>
      </c>
      <c r="G5" s="34" t="s">
        <v>65</v>
      </c>
      <c r="H5" s="34" t="s">
        <v>72</v>
      </c>
      <c r="I5" s="67" t="s">
        <v>84</v>
      </c>
    </row>
    <row r="6" spans="2:9" ht="45" x14ac:dyDescent="0.25">
      <c r="B6" s="65" t="s">
        <v>28</v>
      </c>
      <c r="C6" s="35" t="s">
        <v>33</v>
      </c>
      <c r="D6" s="34" t="s">
        <v>42</v>
      </c>
      <c r="E6" s="34" t="s">
        <v>58</v>
      </c>
      <c r="F6" s="34" t="s">
        <v>36</v>
      </c>
      <c r="G6" s="34" t="s">
        <v>66</v>
      </c>
      <c r="H6" s="34" t="s">
        <v>73</v>
      </c>
      <c r="I6" s="67" t="s">
        <v>85</v>
      </c>
    </row>
    <row r="7" spans="2:9" ht="45" x14ac:dyDescent="0.25">
      <c r="B7" s="34" t="s">
        <v>29</v>
      </c>
      <c r="C7" s="34" t="s">
        <v>100</v>
      </c>
      <c r="D7" s="34" t="s">
        <v>43</v>
      </c>
      <c r="E7" s="34" t="s">
        <v>59</v>
      </c>
      <c r="F7" s="34" t="s">
        <v>37</v>
      </c>
      <c r="G7" s="34" t="s">
        <v>67</v>
      </c>
      <c r="H7" s="34" t="s">
        <v>74</v>
      </c>
      <c r="I7" s="67" t="s">
        <v>86</v>
      </c>
    </row>
    <row r="8" spans="2:9" ht="30" x14ac:dyDescent="0.25">
      <c r="B8" s="65" t="s">
        <v>30</v>
      </c>
      <c r="C8" s="35" t="s">
        <v>34</v>
      </c>
      <c r="D8" s="34" t="s">
        <v>44</v>
      </c>
      <c r="E8" s="34" t="s">
        <v>60</v>
      </c>
      <c r="F8" s="34" t="s">
        <v>38</v>
      </c>
      <c r="G8" s="34" t="s">
        <v>68</v>
      </c>
      <c r="H8" s="34" t="s">
        <v>75</v>
      </c>
      <c r="I8" s="67"/>
    </row>
    <row r="9" spans="2:9" x14ac:dyDescent="0.25">
      <c r="B9" s="34" t="s">
        <v>31</v>
      </c>
      <c r="C9" s="34"/>
      <c r="D9" s="34" t="s">
        <v>45</v>
      </c>
      <c r="E9" s="34" t="s">
        <v>61</v>
      </c>
      <c r="F9" s="34" t="s">
        <v>101</v>
      </c>
      <c r="G9" s="34" t="s">
        <v>69</v>
      </c>
      <c r="H9" s="34" t="s">
        <v>76</v>
      </c>
      <c r="I9" s="67"/>
    </row>
    <row r="10" spans="2:9" x14ac:dyDescent="0.25">
      <c r="B10" s="65"/>
      <c r="C10" s="35"/>
      <c r="D10" s="34" t="s">
        <v>46</v>
      </c>
      <c r="E10" s="34" t="s">
        <v>62</v>
      </c>
      <c r="F10" s="34" t="s">
        <v>39</v>
      </c>
      <c r="G10" s="34" t="s">
        <v>70</v>
      </c>
      <c r="H10" s="34" t="s">
        <v>77</v>
      </c>
      <c r="I10" s="67"/>
    </row>
    <row r="11" spans="2:9" ht="45" x14ac:dyDescent="0.25">
      <c r="B11" s="34"/>
      <c r="C11" s="34"/>
      <c r="D11" s="34" t="s">
        <v>47</v>
      </c>
      <c r="E11" s="34" t="s">
        <v>63</v>
      </c>
      <c r="F11" s="34" t="s">
        <v>40</v>
      </c>
      <c r="G11" s="34" t="s">
        <v>92</v>
      </c>
      <c r="H11" s="34" t="s">
        <v>78</v>
      </c>
      <c r="I11" s="67"/>
    </row>
    <row r="12" spans="2:9" ht="30" x14ac:dyDescent="0.25">
      <c r="B12" s="65"/>
      <c r="C12" s="35"/>
      <c r="D12" s="34" t="s">
        <v>48</v>
      </c>
      <c r="E12" s="34"/>
      <c r="F12" s="34"/>
      <c r="G12" s="34"/>
      <c r="H12" s="34" t="s">
        <v>79</v>
      </c>
      <c r="I12" s="67"/>
    </row>
    <row r="13" spans="2:9" x14ac:dyDescent="0.25">
      <c r="B13" s="34"/>
      <c r="C13" s="34"/>
      <c r="D13" s="34" t="s">
        <v>49</v>
      </c>
      <c r="E13" s="34"/>
      <c r="F13" s="34"/>
      <c r="G13" s="34"/>
      <c r="H13" s="34" t="s">
        <v>80</v>
      </c>
      <c r="I13" s="67"/>
    </row>
    <row r="14" spans="2:9" ht="45" x14ac:dyDescent="0.25">
      <c r="B14" s="66"/>
      <c r="C14" s="35"/>
      <c r="D14" s="34" t="s">
        <v>50</v>
      </c>
      <c r="E14" s="34"/>
      <c r="F14" s="34"/>
      <c r="G14" s="34"/>
      <c r="H14" s="34" t="s">
        <v>81</v>
      </c>
      <c r="I14" s="67"/>
    </row>
    <row r="15" spans="2:9" x14ac:dyDescent="0.25">
      <c r="B15" s="34"/>
      <c r="C15" s="34"/>
      <c r="D15" s="34" t="s">
        <v>51</v>
      </c>
      <c r="E15" s="34"/>
      <c r="F15" s="34"/>
      <c r="G15" s="34"/>
      <c r="H15" s="34" t="s">
        <v>82</v>
      </c>
      <c r="I15" s="67"/>
    </row>
    <row r="16" spans="2:9" x14ac:dyDescent="0.25">
      <c r="B16" s="66"/>
      <c r="C16" s="35"/>
      <c r="D16" s="34" t="s">
        <v>52</v>
      </c>
      <c r="E16" s="34"/>
      <c r="F16" s="34"/>
      <c r="G16" s="34"/>
      <c r="H16" s="34"/>
      <c r="I16" s="67"/>
    </row>
    <row r="17" spans="2:9" x14ac:dyDescent="0.25">
      <c r="B17" s="34"/>
      <c r="C17" s="34"/>
      <c r="D17" s="34" t="s">
        <v>53</v>
      </c>
      <c r="E17" s="34"/>
      <c r="F17" s="34"/>
      <c r="G17" s="34"/>
      <c r="H17" s="34"/>
      <c r="I17" s="67"/>
    </row>
    <row r="18" spans="2:9" x14ac:dyDescent="0.25">
      <c r="B18" s="66"/>
      <c r="C18" s="35"/>
      <c r="D18" s="34" t="s">
        <v>54</v>
      </c>
      <c r="E18" s="34"/>
      <c r="F18" s="34"/>
      <c r="G18" s="34"/>
      <c r="H18" s="34"/>
      <c r="I18" s="67"/>
    </row>
    <row r="19" spans="2:9" x14ac:dyDescent="0.25">
      <c r="B19" s="34"/>
      <c r="C19" s="34"/>
      <c r="D19" s="34" t="s">
        <v>55</v>
      </c>
      <c r="E19" s="34"/>
      <c r="F19" s="34"/>
      <c r="G19" s="34"/>
      <c r="H19" s="34"/>
      <c r="I19" s="67"/>
    </row>
    <row r="20" spans="2:9" x14ac:dyDescent="0.25">
      <c r="B20" s="66"/>
      <c r="C20" s="35"/>
      <c r="D20" s="34" t="s">
        <v>56</v>
      </c>
      <c r="E20" s="34"/>
      <c r="F20" s="34"/>
      <c r="G20" s="34"/>
      <c r="H20" s="34"/>
      <c r="I20" s="67"/>
    </row>
    <row r="21" spans="2:9" x14ac:dyDescent="0.25">
      <c r="B21" s="70"/>
      <c r="C21" s="71"/>
      <c r="D21" s="71" t="s">
        <v>87</v>
      </c>
      <c r="E21" s="71"/>
      <c r="F21" s="71"/>
      <c r="G21" s="71"/>
      <c r="H21" s="71"/>
      <c r="I21" s="72"/>
    </row>
  </sheetData>
  <pageMargins left="0.75" right="0.75" top="1" bottom="1" header="0.5" footer="0.5"/>
  <pageSetup orientation="portrait"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2:K37"/>
  <sheetViews>
    <sheetView topLeftCell="A28" zoomScale="60" zoomScaleNormal="60" workbookViewId="0">
      <selection activeCell="Q50" sqref="Q50"/>
    </sheetView>
  </sheetViews>
  <sheetFormatPr defaultColWidth="8.85546875" defaultRowHeight="15" x14ac:dyDescent="0.25"/>
  <cols>
    <col min="1" max="1" width="3.28515625" customWidth="1"/>
    <col min="2" max="2" width="42.42578125" customWidth="1"/>
    <col min="3" max="3" width="11.7109375" customWidth="1"/>
    <col min="4" max="4" width="14.7109375" customWidth="1"/>
    <col min="5" max="5" width="13.42578125" customWidth="1"/>
    <col min="6" max="6" width="16.7109375" customWidth="1"/>
    <col min="7" max="7" width="17" customWidth="1"/>
    <col min="8" max="8" width="22.42578125" customWidth="1"/>
    <col min="9" max="9" width="30.140625" customWidth="1"/>
    <col min="15" max="15" width="4.42578125" customWidth="1"/>
  </cols>
  <sheetData>
    <row r="2" spans="2:11" ht="21" x14ac:dyDescent="0.25">
      <c r="B2" s="58" t="s">
        <v>98</v>
      </c>
      <c r="C2" s="59"/>
      <c r="D2" s="59"/>
      <c r="E2" s="59"/>
      <c r="F2" s="59"/>
      <c r="G2" s="59"/>
      <c r="H2" s="59"/>
      <c r="I2" s="60"/>
    </row>
    <row r="3" spans="2:11" ht="127.5" customHeight="1" x14ac:dyDescent="0.25">
      <c r="B3" s="75" t="s">
        <v>109</v>
      </c>
      <c r="C3" s="75"/>
      <c r="D3" s="75"/>
      <c r="E3" s="75"/>
      <c r="F3" s="75"/>
      <c r="G3" s="75"/>
      <c r="H3" s="75"/>
      <c r="I3" s="75"/>
    </row>
    <row r="5" spans="2:11" x14ac:dyDescent="0.25">
      <c r="B5" s="4" t="s">
        <v>12</v>
      </c>
      <c r="C5" s="4"/>
      <c r="D5" s="4"/>
      <c r="E5" s="4"/>
      <c r="F5" s="43">
        <v>600</v>
      </c>
      <c r="G5" s="9"/>
    </row>
    <row r="6" spans="2:11" x14ac:dyDescent="0.25">
      <c r="B6" s="4"/>
      <c r="C6" s="4"/>
      <c r="D6" s="4"/>
      <c r="E6" s="4"/>
      <c r="F6" s="9"/>
      <c r="G6" s="9"/>
    </row>
    <row r="7" spans="2:11" x14ac:dyDescent="0.25">
      <c r="B7" s="4" t="s">
        <v>97</v>
      </c>
      <c r="C7" s="10"/>
      <c r="D7" s="10"/>
      <c r="E7" s="10"/>
      <c r="F7" s="44">
        <v>3</v>
      </c>
      <c r="G7" s="16"/>
    </row>
    <row r="8" spans="2:11" x14ac:dyDescent="0.25">
      <c r="B8" s="4"/>
      <c r="C8" s="4"/>
      <c r="D8" s="4"/>
      <c r="E8" s="4"/>
      <c r="F8" s="4"/>
      <c r="G8" s="15"/>
      <c r="H8" s="4"/>
    </row>
    <row r="9" spans="2:11" x14ac:dyDescent="0.25">
      <c r="B9" s="4" t="s">
        <v>96</v>
      </c>
      <c r="F9" s="43">
        <v>4</v>
      </c>
      <c r="G9" s="9"/>
    </row>
    <row r="10" spans="2:11" x14ac:dyDescent="0.25">
      <c r="B10" s="4"/>
      <c r="K10" s="13"/>
    </row>
    <row r="11" spans="2:11" ht="15" customHeight="1" x14ac:dyDescent="0.25">
      <c r="B11" s="17" t="s">
        <v>25</v>
      </c>
      <c r="C11" s="36">
        <f>F7</f>
        <v>3</v>
      </c>
      <c r="D11" s="25" t="s">
        <v>26</v>
      </c>
      <c r="E11" s="8"/>
      <c r="F11" s="8"/>
      <c r="G11" s="8"/>
      <c r="H11" s="8"/>
      <c r="I11" s="8"/>
    </row>
    <row r="12" spans="2:11" ht="45" x14ac:dyDescent="0.25">
      <c r="B12" s="1"/>
      <c r="C12" s="19" t="s">
        <v>0</v>
      </c>
      <c r="D12" s="19" t="s">
        <v>1</v>
      </c>
      <c r="E12" s="19" t="s">
        <v>2</v>
      </c>
      <c r="F12" s="19" t="s">
        <v>3</v>
      </c>
      <c r="G12" s="19" t="s">
        <v>4</v>
      </c>
      <c r="H12" s="19" t="s">
        <v>13</v>
      </c>
      <c r="I12" s="26" t="s">
        <v>14</v>
      </c>
    </row>
    <row r="13" spans="2:11" x14ac:dyDescent="0.25">
      <c r="B13" s="1"/>
      <c r="C13" s="40">
        <f>$F$7*(' 1. DGA - Client Selections'!C9)</f>
        <v>2.0000999999999998</v>
      </c>
      <c r="D13" s="40">
        <f>$F$7*(' 1. DGA - Client Selections'!D9)</f>
        <v>3</v>
      </c>
      <c r="E13" s="40">
        <f>$F$7*(' 1. DGA - Client Selections'!E9)</f>
        <v>2.0000999999999998</v>
      </c>
      <c r="F13" s="40">
        <f>$F$7*(' 1. DGA - Client Selections'!F9)</f>
        <v>4.0001999999999995</v>
      </c>
      <c r="G13" s="40">
        <f>$F$7*(' 1. DGA - Client Selections'!G9)</f>
        <v>1.0002</v>
      </c>
      <c r="H13" s="40">
        <f>$F$7*(' 1. DGA - Client Selections'!H9)</f>
        <v>3</v>
      </c>
      <c r="I13" s="40">
        <f>$F$7*(' 1. DGA - Client Selections'!I9)</f>
        <v>3</v>
      </c>
    </row>
    <row r="14" spans="2:11" x14ac:dyDescent="0.25">
      <c r="B14" s="1"/>
      <c r="C14" s="11"/>
      <c r="D14" s="11"/>
      <c r="E14" s="11"/>
      <c r="F14" s="11"/>
      <c r="G14" s="11"/>
      <c r="H14" s="11"/>
      <c r="I14" s="11"/>
    </row>
    <row r="15" spans="2:11" ht="15.75" x14ac:dyDescent="0.25">
      <c r="B15" s="12" t="s">
        <v>88</v>
      </c>
      <c r="C15" s="12"/>
      <c r="D15" s="12"/>
      <c r="E15" s="12"/>
      <c r="F15" s="12"/>
      <c r="G15" s="12"/>
      <c r="H15" s="22">
        <f>F7</f>
        <v>3</v>
      </c>
      <c r="I15" s="12" t="s">
        <v>8</v>
      </c>
    </row>
    <row r="16" spans="2:11" x14ac:dyDescent="0.25">
      <c r="B16" s="5" t="s">
        <v>93</v>
      </c>
      <c r="C16" s="20"/>
      <c r="D16" s="20"/>
    </row>
    <row r="17" spans="2:9" ht="45" x14ac:dyDescent="0.25">
      <c r="B17" s="5"/>
      <c r="C17" s="19" t="s">
        <v>0</v>
      </c>
      <c r="D17" s="19" t="s">
        <v>1</v>
      </c>
      <c r="E17" s="19" t="s">
        <v>2</v>
      </c>
      <c r="F17" s="19" t="s">
        <v>3</v>
      </c>
      <c r="G17" s="19" t="s">
        <v>4</v>
      </c>
      <c r="H17" s="19" t="s">
        <v>13</v>
      </c>
      <c r="I17" s="26" t="s">
        <v>14</v>
      </c>
    </row>
    <row r="18" spans="2:9" ht="17.25" customHeight="1" x14ac:dyDescent="0.25">
      <c r="B18" s="1"/>
      <c r="C18" s="40">
        <f>F5*C13</f>
        <v>1200.06</v>
      </c>
      <c r="D18" s="40">
        <f>F5*D13</f>
        <v>1800</v>
      </c>
      <c r="E18" s="40">
        <f>F5*E13</f>
        <v>1200.06</v>
      </c>
      <c r="F18" s="40">
        <f>F5*F13</f>
        <v>2400.12</v>
      </c>
      <c r="G18" s="40">
        <f>F5*G13</f>
        <v>600.12</v>
      </c>
      <c r="H18" s="40">
        <f>F5*H13</f>
        <v>1800</v>
      </c>
      <c r="I18" s="40">
        <f>F5*I13</f>
        <v>1800</v>
      </c>
    </row>
    <row r="21" spans="2:9" ht="15.75" x14ac:dyDescent="0.25">
      <c r="B21" s="12" t="s">
        <v>89</v>
      </c>
      <c r="C21" s="12"/>
      <c r="D21" s="12"/>
      <c r="E21" s="12"/>
      <c r="F21" s="12"/>
      <c r="G21" s="12"/>
      <c r="H21" s="22">
        <f>F7</f>
        <v>3</v>
      </c>
      <c r="I21" s="12" t="s">
        <v>8</v>
      </c>
    </row>
    <row r="22" spans="2:9" x14ac:dyDescent="0.25">
      <c r="B22" s="5" t="s">
        <v>94</v>
      </c>
    </row>
    <row r="23" spans="2:9" ht="45" x14ac:dyDescent="0.25">
      <c r="B23" s="5"/>
      <c r="C23" s="19" t="s">
        <v>0</v>
      </c>
      <c r="D23" s="19" t="s">
        <v>1</v>
      </c>
      <c r="E23" s="19" t="s">
        <v>2</v>
      </c>
      <c r="F23" s="19" t="s">
        <v>3</v>
      </c>
      <c r="G23" s="19" t="s">
        <v>4</v>
      </c>
      <c r="H23" s="19" t="s">
        <v>13</v>
      </c>
      <c r="I23" s="26" t="s">
        <v>14</v>
      </c>
    </row>
    <row r="24" spans="2:9" x14ac:dyDescent="0.25">
      <c r="B24" s="1"/>
      <c r="C24" s="40">
        <f t="shared" ref="C24:I24" si="0">C18/$F$9</f>
        <v>300.01499999999999</v>
      </c>
      <c r="D24" s="40">
        <f t="shared" si="0"/>
        <v>450</v>
      </c>
      <c r="E24" s="40">
        <f t="shared" si="0"/>
        <v>300.01499999999999</v>
      </c>
      <c r="F24" s="40">
        <f t="shared" si="0"/>
        <v>600.03</v>
      </c>
      <c r="G24" s="40">
        <f t="shared" si="0"/>
        <v>150.03</v>
      </c>
      <c r="H24" s="40">
        <f t="shared" si="0"/>
        <v>450</v>
      </c>
      <c r="I24" s="40">
        <f t="shared" si="0"/>
        <v>450</v>
      </c>
    </row>
    <row r="27" spans="2:9" x14ac:dyDescent="0.25">
      <c r="B27" s="61" t="s">
        <v>90</v>
      </c>
      <c r="C27" s="61"/>
      <c r="D27" s="61"/>
      <c r="E27" s="61"/>
      <c r="F27" s="61"/>
      <c r="G27" s="61"/>
      <c r="H27" s="61"/>
      <c r="I27" s="61"/>
    </row>
    <row r="28" spans="2:9" x14ac:dyDescent="0.25">
      <c r="B28" s="5" t="s">
        <v>102</v>
      </c>
    </row>
    <row r="29" spans="2:9" x14ac:dyDescent="0.25">
      <c r="B29" s="5" t="s">
        <v>104</v>
      </c>
    </row>
    <row r="30" spans="2:9" ht="45" x14ac:dyDescent="0.25">
      <c r="C30" s="19" t="s">
        <v>0</v>
      </c>
      <c r="D30" s="19" t="s">
        <v>1</v>
      </c>
      <c r="E30" s="19" t="s">
        <v>2</v>
      </c>
      <c r="F30" s="19" t="s">
        <v>3</v>
      </c>
      <c r="G30" s="19" t="s">
        <v>4</v>
      </c>
      <c r="H30" s="19" t="s">
        <v>13</v>
      </c>
      <c r="I30" s="26" t="s">
        <v>14</v>
      </c>
    </row>
    <row r="31" spans="2:9" x14ac:dyDescent="0.25">
      <c r="B31" s="30" t="s">
        <v>7</v>
      </c>
      <c r="C31" s="45">
        <v>900</v>
      </c>
      <c r="D31" s="45">
        <v>500</v>
      </c>
      <c r="E31" s="45">
        <v>650</v>
      </c>
      <c r="F31" s="45">
        <v>75</v>
      </c>
      <c r="G31" s="45">
        <v>450</v>
      </c>
      <c r="H31" s="45">
        <v>1000</v>
      </c>
      <c r="I31" s="45">
        <v>1500</v>
      </c>
    </row>
    <row r="33" spans="2:9" x14ac:dyDescent="0.25">
      <c r="B33" s="6" t="s">
        <v>91</v>
      </c>
      <c r="C33" s="7"/>
      <c r="D33" s="7"/>
      <c r="E33" s="7"/>
      <c r="F33" s="7"/>
      <c r="G33" s="7"/>
      <c r="H33" s="7"/>
      <c r="I33" s="7"/>
    </row>
    <row r="34" spans="2:9" x14ac:dyDescent="0.25">
      <c r="B34" s="5" t="s">
        <v>95</v>
      </c>
      <c r="C34" s="14"/>
      <c r="D34" s="14"/>
      <c r="E34" s="14"/>
      <c r="F34" s="14"/>
      <c r="G34" s="14"/>
      <c r="H34" s="14"/>
      <c r="I34" s="14"/>
    </row>
    <row r="35" spans="2:9" ht="45" x14ac:dyDescent="0.25">
      <c r="B35" s="20"/>
      <c r="C35" s="21" t="s">
        <v>0</v>
      </c>
      <c r="D35" s="21" t="s">
        <v>1</v>
      </c>
      <c r="E35" s="21" t="s">
        <v>2</v>
      </c>
      <c r="F35" s="21" t="s">
        <v>3</v>
      </c>
      <c r="G35" s="21" t="s">
        <v>4</v>
      </c>
      <c r="H35" s="19" t="s">
        <v>13</v>
      </c>
      <c r="I35" s="26" t="s">
        <v>14</v>
      </c>
    </row>
    <row r="36" spans="2:9" ht="30" x14ac:dyDescent="0.25">
      <c r="B36" s="32" t="s">
        <v>9</v>
      </c>
      <c r="C36" s="41">
        <f t="shared" ref="C36:I36" si="1">C31-C18</f>
        <v>-300.05999999999995</v>
      </c>
      <c r="D36" s="41">
        <f t="shared" si="1"/>
        <v>-1300</v>
      </c>
      <c r="E36" s="41">
        <f t="shared" si="1"/>
        <v>-550.05999999999995</v>
      </c>
      <c r="F36" s="41">
        <f t="shared" si="1"/>
        <v>-2325.12</v>
      </c>
      <c r="G36" s="41">
        <f t="shared" si="1"/>
        <v>-150.12</v>
      </c>
      <c r="H36" s="41">
        <f t="shared" si="1"/>
        <v>-800</v>
      </c>
      <c r="I36" s="41">
        <f t="shared" si="1"/>
        <v>-300</v>
      </c>
    </row>
    <row r="37" spans="2:9" x14ac:dyDescent="0.25">
      <c r="B37" s="31"/>
      <c r="C37" s="14"/>
      <c r="D37" s="14"/>
      <c r="E37" s="14"/>
      <c r="F37" s="14"/>
      <c r="G37" s="14"/>
      <c r="H37" s="14"/>
      <c r="I37" s="14"/>
    </row>
  </sheetData>
  <mergeCells count="3">
    <mergeCell ref="B2:I2"/>
    <mergeCell ref="B27:I27"/>
    <mergeCell ref="B3:I3"/>
  </mergeCells>
  <printOptions gridLines="1"/>
  <pageMargins left="0.7" right="0.7" top="0.75" bottom="0.75" header="0.3" footer="0.3"/>
  <pageSetup scale="53" fitToHeight="0" orientation="landscape" horizontalDpi="1200" verticalDpi="1200" r:id="rId1"/>
  <rowBreaks count="1" manualBreakCount="1">
    <brk id="37" max="16383" man="1"/>
  </row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37"/>
  <sheetViews>
    <sheetView workbookViewId="0">
      <selection activeCell="A2" sqref="A2:J2"/>
    </sheetView>
  </sheetViews>
  <sheetFormatPr defaultRowHeight="15" x14ac:dyDescent="0.25"/>
  <cols>
    <col min="3" max="3" width="12" customWidth="1"/>
  </cols>
  <sheetData>
    <row r="1" spans="1:10" ht="21" x14ac:dyDescent="0.25">
      <c r="A1" s="63" t="s">
        <v>103</v>
      </c>
      <c r="B1" s="64"/>
      <c r="C1" s="64"/>
      <c r="D1" s="64"/>
      <c r="E1" s="64"/>
      <c r="F1" s="64"/>
      <c r="G1" s="64"/>
      <c r="H1" s="64"/>
      <c r="I1" s="64"/>
      <c r="J1" s="64"/>
    </row>
    <row r="2" spans="1:10" ht="69.75" customHeight="1" x14ac:dyDescent="0.25">
      <c r="A2" s="62" t="s">
        <v>105</v>
      </c>
      <c r="B2" s="62"/>
      <c r="C2" s="62"/>
      <c r="D2" s="62"/>
      <c r="E2" s="62"/>
      <c r="F2" s="62"/>
      <c r="G2" s="62"/>
      <c r="H2" s="62"/>
      <c r="I2" s="62"/>
      <c r="J2" s="62"/>
    </row>
    <row r="4" spans="1:10" x14ac:dyDescent="0.25">
      <c r="A4" s="4" t="s">
        <v>106</v>
      </c>
      <c r="B4" s="13"/>
      <c r="C4" s="13"/>
      <c r="D4" s="13"/>
      <c r="E4" s="13"/>
      <c r="F4" s="13"/>
      <c r="G4" s="13"/>
      <c r="H4" s="13"/>
    </row>
    <row r="9" spans="1:10" x14ac:dyDescent="0.25">
      <c r="A9" s="4" t="s">
        <v>107</v>
      </c>
    </row>
    <row r="15" spans="1:10" x14ac:dyDescent="0.25">
      <c r="A15" s="47"/>
    </row>
    <row r="18" spans="1:6" x14ac:dyDescent="0.25">
      <c r="A18" s="47"/>
    </row>
    <row r="20" spans="1:6" x14ac:dyDescent="0.25">
      <c r="C20" s="24"/>
      <c r="D20" s="24"/>
      <c r="E20" s="24"/>
      <c r="F20" s="24"/>
    </row>
    <row r="29" spans="1:6" x14ac:dyDescent="0.25">
      <c r="A29" s="47"/>
    </row>
    <row r="30" spans="1:6" x14ac:dyDescent="0.25">
      <c r="A30" s="47"/>
    </row>
    <row r="36" spans="1:1" x14ac:dyDescent="0.25">
      <c r="A36" s="47"/>
    </row>
    <row r="37" spans="1:1" x14ac:dyDescent="0.25">
      <c r="A37" s="47"/>
    </row>
  </sheetData>
  <mergeCells count="2">
    <mergeCell ref="A2:J2"/>
    <mergeCell ref="A1: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 1. DGA - Client Selections</vt:lpstr>
      <vt:lpstr>2. Food Group Items</vt:lpstr>
      <vt:lpstr>3. Worksheet</vt:lpstr>
      <vt:lpstr>4. Reflection</vt:lpstr>
      <vt:lpstr>' 1. DGA - Client Selections'!Print_Area</vt:lpstr>
      <vt:lpstr>'3. Worksheet'!Print_Area</vt:lpstr>
    </vt:vector>
  </TitlesOfParts>
  <Company>UWCX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Canto, Amber</dc:creator>
  <cp:lastModifiedBy>Canto, Amber</cp:lastModifiedBy>
  <cp:lastPrinted>2015-01-29T19:14:34Z</cp:lastPrinted>
  <dcterms:created xsi:type="dcterms:W3CDTF">2013-06-06T16:53:04Z</dcterms:created>
  <dcterms:modified xsi:type="dcterms:W3CDTF">2015-12-07T15:13:28Z</dcterms:modified>
</cp:coreProperties>
</file>