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640" windowHeight="15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<sst xmlns="http://schemas.openxmlformats.org/spreadsheetml/2006/main" count="22" uniqueCount="22">
  <si>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Cost of gain</t>
  </si>
  <si>
    <t>In wt.</t>
  </si>
  <si>
    <t>Out wt.</t>
  </si>
  <si>
    <t>Selling price $/lb carcass</t>
  </si>
  <si>
    <t>Selling price $/lb liveweight</t>
  </si>
  <si>
    <t>Feed conversion, lb feed/lb gain</t>
  </si>
  <si>
    <t>Feed Markup, %</t>
  </si>
  <si>
    <t>Feed cost, $/ton</t>
  </si>
  <si>
    <t>Fill in the yellow cells</t>
  </si>
  <si>
    <t>Dress,%</t>
  </si>
  <si>
    <t>Feed Cost of gain calculator</t>
  </si>
  <si>
    <t>Enter a carcass price</t>
  </si>
  <si>
    <t>Enter feed price/ton</t>
  </si>
  <si>
    <t>Enter estimated feed conversion</t>
  </si>
  <si>
    <t>Enter a mark-up on feed</t>
  </si>
  <si>
    <t>Cost of gain*</t>
  </si>
  <si>
    <t>Computes the purchase price for feeders to breakeven</t>
  </si>
  <si>
    <t>Based on carcass price and dress %</t>
  </si>
  <si>
    <t>*Note cost of gain should include feed cost of gain + yardage + interest + death loss + vet/med costs which may be $0.15/lb of gain</t>
  </si>
  <si>
    <t>You should determine costs to accurately calculate your costs of gain</t>
  </si>
  <si>
    <t>Breakeven calculator</t>
  </si>
  <si>
    <t>No guarantees or warranties are provided by UWEX for the accuracy of results.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</si>
</sst>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.00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170" fontId="0" fillId="0" borderId="0" xfId="0" applyNumberFormat="1" applyAlignment="1">
      <alignment horizontal="center"/>
    </xf>
    <xf numFmtId="170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70" fontId="0" fillId="2" borderId="0" xfId="0" applyNumberFormat="1" applyFill="1" applyAlignment="1">
      <alignment horizontal="center"/>
    </xf>
    <xf numFmtId="170" fontId="0" fillId="3" borderId="2" xfId="0" applyNumberFormat="1" applyFill="1" applyBorder="1" applyAlignment="1" applyProtection="1">
      <alignment horizontal="center"/>
      <protection locked="0"/>
    </xf>
    <xf numFmtId="170" fontId="0" fillId="2" borderId="3" xfId="0" applyNumberFormat="1" applyFill="1" applyBorder="1" applyAlignment="1" applyProtection="1">
      <alignment horizontal="center"/>
      <protection/>
    </xf>
    <xf numFmtId="170" fontId="0" fillId="2" borderId="4" xfId="0" applyNumberFormat="1" applyFill="1" applyBorder="1" applyAlignment="1" applyProtection="1">
      <alignment horizontal="center"/>
      <protection/>
    </xf>
    <xf numFmtId="170" fontId="0" fillId="0" borderId="4" xfId="0" applyNumberFormat="1" applyBorder="1" applyAlignment="1">
      <alignment horizontal="center"/>
    </xf>
    <xf numFmtId="170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 horizontal="center"/>
      <protection locked="0"/>
    </xf>
    <xf numFmtId="170" fontId="0" fillId="0" borderId="6" xfId="0" applyNumberFormat="1" applyBorder="1" applyAlignment="1">
      <alignment horizontal="center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0" fontId="0" fillId="2" borderId="10" xfId="0" applyNumberFormat="1" applyFill="1" applyBorder="1" applyAlignment="1">
      <alignment horizontal="center"/>
    </xf>
    <xf numFmtId="170" fontId="0" fillId="2" borderId="11" xfId="0" applyNumberFormat="1" applyFill="1" applyBorder="1" applyAlignment="1">
      <alignment horizontal="center"/>
    </xf>
    <xf numFmtId="170" fontId="0" fillId="3" borderId="7" xfId="0" applyNumberFormat="1" applyFill="1" applyBorder="1" applyAlignment="1" applyProtection="1">
      <alignment horizontal="center"/>
      <protection locked="0"/>
    </xf>
    <xf numFmtId="170" fontId="0" fillId="2" borderId="12" xfId="0" applyNumberFormat="1" applyFill="1" applyBorder="1" applyAlignment="1" applyProtection="1">
      <alignment horizontal="center"/>
      <protection/>
    </xf>
    <xf numFmtId="170" fontId="0" fillId="2" borderId="10" xfId="0" applyNumberFormat="1" applyFill="1" applyBorder="1" applyAlignment="1" applyProtection="1">
      <alignment horizontal="center"/>
      <protection/>
    </xf>
    <xf numFmtId="170" fontId="0" fillId="2" borderId="11" xfId="0" applyNumberFormat="1" applyFill="1" applyBorder="1" applyAlignment="1" applyProtection="1">
      <alignment horizontal="center"/>
      <protection/>
    </xf>
    <xf numFmtId="170" fontId="0" fillId="2" borderId="2" xfId="0" applyNumberForma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0</xdr:row>
      <xdr:rowOff>66675</xdr:rowOff>
    </xdr:from>
    <xdr:to>
      <xdr:col>8</xdr:col>
      <xdr:colOff>323850</xdr:colOff>
      <xdr:row>1</xdr:row>
      <xdr:rowOff>123825</xdr:rowOff>
    </xdr:to>
    <xdr:pic>
      <xdr:nvPicPr>
        <xdr:cNvPr id="1" name="Picture 1" descr="xlogob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6675"/>
          <a:ext cx="1000125" cy="219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C6" sqref="C6"/>
    </sheetView>
  </sheetViews>
  <sheetFormatPr defaultColWidth="8.8515625" defaultRowHeight="12.75"/>
  <cols>
    <col min="1" max="1" width="14.8515625" style="0" bestFit="1" customWidth="1"/>
    <col min="2" max="2" width="9.140625" style="2" customWidth="1"/>
  </cols>
  <sheetData>
    <row r="1" spans="2:3" ht="12.75" thickBot="1">
      <c r="B1" s="22"/>
      <c r="C1" t="s">
        <v>8</v>
      </c>
    </row>
    <row r="2" spans="1:4" ht="33" customHeight="1">
      <c r="A2" s="5" t="s">
        <v>20</v>
      </c>
      <c r="D2" t="s">
        <v>16</v>
      </c>
    </row>
    <row r="3" ht="12.75" thickBot="1"/>
    <row r="4" spans="2:8" ht="12.75" thickBot="1">
      <c r="B4" s="2" t="s">
        <v>1</v>
      </c>
      <c r="C4" s="16">
        <v>750</v>
      </c>
      <c r="D4" t="s">
        <v>2</v>
      </c>
      <c r="E4" s="16">
        <v>1350</v>
      </c>
      <c r="G4" t="s">
        <v>9</v>
      </c>
      <c r="H4" s="17">
        <v>59</v>
      </c>
    </row>
    <row r="5" spans="3:6" ht="12.75" thickBot="1">
      <c r="C5" s="8"/>
      <c r="D5" s="9" t="s">
        <v>3</v>
      </c>
      <c r="E5" s="8"/>
      <c r="F5" s="8"/>
    </row>
    <row r="6" spans="3:7" ht="12.75" thickBot="1">
      <c r="C6" s="27">
        <v>1.2</v>
      </c>
      <c r="D6" s="28">
        <f>C6+0.05</f>
        <v>1.25</v>
      </c>
      <c r="E6" s="29">
        <f>D6+0.05</f>
        <v>1.3</v>
      </c>
      <c r="F6" s="30">
        <f>E6+0.05</f>
        <v>1.35</v>
      </c>
      <c r="G6" t="s">
        <v>11</v>
      </c>
    </row>
    <row r="7" spans="2:6" ht="12">
      <c r="B7" s="11">
        <v>0.65</v>
      </c>
      <c r="C7" s="14">
        <f>((($E$4*($H$4/100))*C$6)-(($E$4-$C$4)*$B7))/$C$4</f>
        <v>0.7544</v>
      </c>
      <c r="D7" s="14">
        <f>((($E$4*($H$4/100))*D$6)-(($E$4-$C$4)*$B7))/$C$4</f>
        <v>0.8075</v>
      </c>
      <c r="E7" s="14">
        <f>((($E$4*($H$4/100))*E$6)-(($E$4-$C$4)*$B7))/$C$4</f>
        <v>0.8606</v>
      </c>
      <c r="F7" s="14">
        <f>((($E$4*($H$4/100))*F$6)-(($E$4-$C$4)*$B7))/$C$4</f>
        <v>0.9137000000000001</v>
      </c>
    </row>
    <row r="8" spans="1:6" ht="12">
      <c r="A8" s="1" t="s">
        <v>15</v>
      </c>
      <c r="B8" s="12">
        <f>B7+0.05</f>
        <v>0.7000000000000001</v>
      </c>
      <c r="C8" s="14">
        <f aca="true" t="shared" si="0" ref="C8:F10">((($E$4*($H$4/100))*C$6)-(($E$4-$C$4)*$B8))/$C$4</f>
        <v>0.7143999999999999</v>
      </c>
      <c r="D8" s="14">
        <f t="shared" si="0"/>
        <v>0.7675</v>
      </c>
      <c r="E8" s="14">
        <f t="shared" si="0"/>
        <v>0.8206000000000001</v>
      </c>
      <c r="F8" s="14">
        <f t="shared" si="0"/>
        <v>0.8737000000000001</v>
      </c>
    </row>
    <row r="9" spans="2:6" ht="12">
      <c r="B9" s="12">
        <f>B8+0.05</f>
        <v>0.7500000000000001</v>
      </c>
      <c r="C9" s="14">
        <f t="shared" si="0"/>
        <v>0.6743999999999999</v>
      </c>
      <c r="D9" s="14">
        <f t="shared" si="0"/>
        <v>0.7275</v>
      </c>
      <c r="E9" s="14">
        <f t="shared" si="0"/>
        <v>0.7806000000000001</v>
      </c>
      <c r="F9" s="14">
        <f t="shared" si="0"/>
        <v>0.8337000000000001</v>
      </c>
    </row>
    <row r="10" spans="2:6" ht="12">
      <c r="B10" s="12">
        <f>B9+0.05</f>
        <v>0.8000000000000002</v>
      </c>
      <c r="C10" s="14">
        <f t="shared" si="0"/>
        <v>0.6343999999999997</v>
      </c>
      <c r="D10" s="14">
        <f t="shared" si="0"/>
        <v>0.6874999999999999</v>
      </c>
      <c r="E10" s="14">
        <f t="shared" si="0"/>
        <v>0.7405999999999999</v>
      </c>
      <c r="F10" s="14">
        <f t="shared" si="0"/>
        <v>0.7937</v>
      </c>
    </row>
    <row r="12" spans="3:6" ht="12">
      <c r="C12" s="8"/>
      <c r="D12" s="9" t="s">
        <v>4</v>
      </c>
      <c r="E12" s="8"/>
      <c r="F12" s="8"/>
    </row>
    <row r="13" spans="2:7" ht="12">
      <c r="B13" s="6"/>
      <c r="C13" s="28">
        <f>C6*(H4/100)</f>
        <v>0.708</v>
      </c>
      <c r="D13" s="25">
        <f>C13+0.05</f>
        <v>0.758</v>
      </c>
      <c r="E13" s="25">
        <f>D13+0.05</f>
        <v>0.808</v>
      </c>
      <c r="F13" s="26">
        <f>E13+0.05</f>
        <v>0.8580000000000001</v>
      </c>
      <c r="G13" t="s">
        <v>17</v>
      </c>
    </row>
    <row r="14" spans="2:6" ht="12">
      <c r="B14" s="31">
        <f>B7</f>
        <v>0.65</v>
      </c>
      <c r="C14" s="14">
        <f aca="true" t="shared" si="1" ref="C14:F17">(($E$4*C$13)-(($E$4-$C$4)*$B14))/$C$4</f>
        <v>0.7544</v>
      </c>
      <c r="D14" s="14">
        <f t="shared" si="1"/>
        <v>0.8443999999999999</v>
      </c>
      <c r="E14" s="14">
        <f t="shared" si="1"/>
        <v>0.9344000000000002</v>
      </c>
      <c r="F14" s="14">
        <f t="shared" si="1"/>
        <v>1.0244000000000002</v>
      </c>
    </row>
    <row r="15" spans="1:6" ht="12">
      <c r="A15" s="1" t="s">
        <v>0</v>
      </c>
      <c r="B15" s="12">
        <f>B8</f>
        <v>0.7000000000000001</v>
      </c>
      <c r="C15" s="14">
        <f t="shared" si="1"/>
        <v>0.7143999999999999</v>
      </c>
      <c r="D15" s="14">
        <f t="shared" si="1"/>
        <v>0.8043999999999999</v>
      </c>
      <c r="E15" s="14">
        <f t="shared" si="1"/>
        <v>0.8944000000000002</v>
      </c>
      <c r="F15" s="14">
        <f t="shared" si="1"/>
        <v>0.9844000000000003</v>
      </c>
    </row>
    <row r="16" spans="2:6" ht="12">
      <c r="B16" s="12">
        <f>B9</f>
        <v>0.7500000000000001</v>
      </c>
      <c r="C16" s="14">
        <f t="shared" si="1"/>
        <v>0.6743999999999999</v>
      </c>
      <c r="D16" s="14">
        <f t="shared" si="1"/>
        <v>0.7644</v>
      </c>
      <c r="E16" s="14">
        <f t="shared" si="1"/>
        <v>0.8544000000000003</v>
      </c>
      <c r="F16" s="14">
        <f t="shared" si="1"/>
        <v>0.9444000000000002</v>
      </c>
    </row>
    <row r="17" spans="2:6" ht="12">
      <c r="B17" s="13">
        <f>B10</f>
        <v>0.8000000000000002</v>
      </c>
      <c r="C17" s="14">
        <f t="shared" si="1"/>
        <v>0.6343999999999997</v>
      </c>
      <c r="D17" s="14">
        <f t="shared" si="1"/>
        <v>0.7243999999999998</v>
      </c>
      <c r="E17" s="14">
        <f t="shared" si="1"/>
        <v>0.8144000000000001</v>
      </c>
      <c r="F17" s="14">
        <f t="shared" si="1"/>
        <v>0.9044000000000001</v>
      </c>
    </row>
    <row r="18" spans="2:6" ht="12">
      <c r="B18" s="4"/>
      <c r="C18" s="3"/>
      <c r="D18" s="3"/>
      <c r="E18" s="3"/>
      <c r="F18" s="3"/>
    </row>
    <row r="19" spans="1:6" ht="16.5">
      <c r="A19" s="5" t="s">
        <v>10</v>
      </c>
      <c r="B19" s="4"/>
      <c r="C19" s="3"/>
      <c r="D19" s="3"/>
      <c r="E19" s="3"/>
      <c r="F19" s="3"/>
    </row>
    <row r="20" ht="12.75" thickBot="1"/>
    <row r="21" spans="1:3" ht="12.75" thickBot="1">
      <c r="A21" t="s">
        <v>6</v>
      </c>
      <c r="B21" s="17">
        <v>10</v>
      </c>
      <c r="C21" t="s">
        <v>14</v>
      </c>
    </row>
    <row r="22" ht="12.75" thickBot="1">
      <c r="D22" t="s">
        <v>5</v>
      </c>
    </row>
    <row r="23" spans="2:8" ht="12.75" thickBot="1">
      <c r="B23"/>
      <c r="C23" s="19">
        <v>5</v>
      </c>
      <c r="D23" s="20">
        <v>6</v>
      </c>
      <c r="E23" s="20">
        <v>7</v>
      </c>
      <c r="F23" s="20">
        <v>8</v>
      </c>
      <c r="G23" s="21">
        <v>9</v>
      </c>
      <c r="H23" t="s">
        <v>13</v>
      </c>
    </row>
    <row r="24" spans="1:8" ht="12.75" thickBot="1">
      <c r="A24" t="s">
        <v>7</v>
      </c>
      <c r="B24" s="15">
        <v>120</v>
      </c>
      <c r="C24" s="18">
        <f>($B24/2000)*C$23*(1+$B$21/100)</f>
        <v>0.33</v>
      </c>
      <c r="D24" s="14">
        <f aca="true" t="shared" si="2" ref="D24:G28">($B24/2000)*D$23*(1+$B$21/100)</f>
        <v>0.396</v>
      </c>
      <c r="E24" s="14">
        <f t="shared" si="2"/>
        <v>0.462</v>
      </c>
      <c r="F24" s="14">
        <f t="shared" si="2"/>
        <v>0.528</v>
      </c>
      <c r="G24" s="14">
        <f t="shared" si="2"/>
        <v>0.5940000000000001</v>
      </c>
      <c r="H24" t="s">
        <v>12</v>
      </c>
    </row>
    <row r="25" spans="2:7" ht="12">
      <c r="B25" s="10">
        <f>B24+10</f>
        <v>130</v>
      </c>
      <c r="C25" s="7">
        <f>($B25/2000)*C$23*(1+$B$21/100)</f>
        <v>0.35750000000000004</v>
      </c>
      <c r="D25" s="7">
        <f t="shared" si="2"/>
        <v>0.42900000000000005</v>
      </c>
      <c r="E25" s="7">
        <f t="shared" si="2"/>
        <v>0.5005000000000001</v>
      </c>
      <c r="F25" s="7">
        <f t="shared" si="2"/>
        <v>0.5720000000000001</v>
      </c>
      <c r="G25" s="7">
        <f t="shared" si="2"/>
        <v>0.6435</v>
      </c>
    </row>
    <row r="26" spans="2:7" ht="12">
      <c r="B26" s="10">
        <f>B25+10</f>
        <v>140</v>
      </c>
      <c r="C26" s="7">
        <f>($B26/2000)*C$23*(1+$B$21/100)</f>
        <v>0.38500000000000006</v>
      </c>
      <c r="D26" s="7">
        <f t="shared" si="2"/>
        <v>0.4620000000000001</v>
      </c>
      <c r="E26" s="7">
        <f t="shared" si="2"/>
        <v>0.5390000000000001</v>
      </c>
      <c r="F26" s="7">
        <f t="shared" si="2"/>
        <v>0.6160000000000001</v>
      </c>
      <c r="G26" s="7">
        <f t="shared" si="2"/>
        <v>0.6930000000000002</v>
      </c>
    </row>
    <row r="27" spans="2:7" ht="12">
      <c r="B27" s="10">
        <f>B26+10</f>
        <v>150</v>
      </c>
      <c r="C27" s="7">
        <f>($B27/2000)*C$23*(1+$B$21/100)</f>
        <v>0.41250000000000003</v>
      </c>
      <c r="D27" s="7">
        <f t="shared" si="2"/>
        <v>0.495</v>
      </c>
      <c r="E27" s="7">
        <f t="shared" si="2"/>
        <v>0.5775000000000001</v>
      </c>
      <c r="F27" s="7">
        <f t="shared" si="2"/>
        <v>0.66</v>
      </c>
      <c r="G27" s="7">
        <f t="shared" si="2"/>
        <v>0.7424999999999999</v>
      </c>
    </row>
    <row r="28" spans="2:7" ht="12">
      <c r="B28" s="10">
        <f>B27+10</f>
        <v>160</v>
      </c>
      <c r="C28" s="7">
        <f>($B28/2000)*C$23*(1+$B$21/100)</f>
        <v>0.44000000000000006</v>
      </c>
      <c r="D28" s="7">
        <f t="shared" si="2"/>
        <v>0.528</v>
      </c>
      <c r="E28" s="7">
        <f t="shared" si="2"/>
        <v>0.6160000000000001</v>
      </c>
      <c r="F28" s="7">
        <f t="shared" si="2"/>
        <v>0.7040000000000001</v>
      </c>
      <c r="G28" s="7">
        <f t="shared" si="2"/>
        <v>0.792</v>
      </c>
    </row>
    <row r="30" spans="1:9" ht="12">
      <c r="A30" s="23" t="s">
        <v>18</v>
      </c>
      <c r="B30" s="24"/>
      <c r="C30" s="24"/>
      <c r="D30" s="24"/>
      <c r="E30" s="24"/>
      <c r="F30" s="24"/>
      <c r="G30" s="23"/>
      <c r="H30" s="23"/>
      <c r="I30" s="23"/>
    </row>
    <row r="31" spans="1:6" s="23" customFormat="1" ht="9.75">
      <c r="A31" s="23" t="s">
        <v>19</v>
      </c>
      <c r="B31" s="24"/>
      <c r="C31" s="24"/>
      <c r="D31" s="24"/>
      <c r="E31" s="24"/>
      <c r="F31" s="24"/>
    </row>
    <row r="33" ht="12">
      <c r="A33" s="23" t="s">
        <v>21</v>
      </c>
    </row>
  </sheetData>
  <sheetProtection password="DC54" sheet="1" objects="1" scenarios="1" selectLockedCells="1"/>
  <printOptions/>
  <pageMargins left="0.75" right="0.75" top="1" bottom="1" header="0.5" footer="0.5"/>
  <pageSetup horizontalDpi="200" verticalDpi="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UW-ANSCI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jwl</dc:creator>
  <cp:keywords/>
  <dc:description/>
  <cp:lastModifiedBy>Amy Radunz</cp:lastModifiedBy>
  <dcterms:created xsi:type="dcterms:W3CDTF">2002-12-05T01:45:08Z</dcterms:created>
  <dcterms:modified xsi:type="dcterms:W3CDTF">2010-11-03T15:06:39Z</dcterms:modified>
  <cp:category/>
  <cp:version/>
  <cp:contentType/>
  <cp:contentStatus/>
</cp:coreProperties>
</file>