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Z:\beef\2018 projections\"/>
    </mc:Choice>
  </mc:AlternateContent>
  <xr:revisionPtr revIDLastSave="0" documentId="8_{6365B774-3FA1-4C9A-895B-C7228FC35D9D}" xr6:coauthVersionLast="31" xr6:coauthVersionMax="31" xr10:uidLastSave="{00000000-0000-0000-0000-000000000000}"/>
  <bookViews>
    <workbookView xWindow="0" yWindow="0" windowWidth="19320" windowHeight="11505" xr2:uid="{00000000-000D-0000-FFFF-FFFF00000000}"/>
  </bookViews>
  <sheets>
    <sheet name="Example Inputs" sheetId="1" r:id="rId1"/>
    <sheet name="Holstein 400-800 lbs" sheetId="3" r:id="rId2"/>
    <sheet name="Holstein 400-1450 " sheetId="5" r:id="rId3"/>
    <sheet name="Holstein 800-1450" sheetId="6" r:id="rId4"/>
    <sheet name="Pre-condition Feeder Calves" sheetId="2" r:id="rId5"/>
    <sheet name=" Background Beef Calves" sheetId="9" r:id="rId6"/>
    <sheet name="Finish Beef Steer Calves" sheetId="7" r:id="rId7"/>
    <sheet name="Finish Beef Heifer Calves " sheetId="11" r:id="rId8"/>
    <sheet name="Finish Beef Yearlings" sheetId="8" r:id="rId9"/>
    <sheet name="Cull Cows" sheetId="10" r:id="rId10"/>
  </sheets>
  <calcPr calcId="179017"/>
</workbook>
</file>

<file path=xl/calcChain.xml><?xml version="1.0" encoding="utf-8"?>
<calcChain xmlns="http://schemas.openxmlformats.org/spreadsheetml/2006/main">
  <c r="H19" i="11" l="1"/>
  <c r="H18" i="11"/>
  <c r="H23" i="11"/>
  <c r="E54" i="11"/>
  <c r="H35" i="11"/>
  <c r="H34" i="11"/>
  <c r="H33" i="11"/>
  <c r="H32" i="11"/>
  <c r="H31" i="11"/>
  <c r="H30" i="11"/>
  <c r="H29" i="11"/>
  <c r="H15" i="11"/>
  <c r="H14" i="11"/>
  <c r="H16" i="11" s="1"/>
  <c r="H9" i="11"/>
  <c r="H43" i="11"/>
  <c r="H39" i="11"/>
  <c r="H46" i="11"/>
  <c r="D28" i="11"/>
  <c r="H28" i="11"/>
  <c r="H19" i="5"/>
  <c r="H18" i="5"/>
  <c r="H23" i="5"/>
  <c r="E54" i="10"/>
  <c r="H9" i="10"/>
  <c r="H43" i="10"/>
  <c r="H35" i="10"/>
  <c r="H34" i="10"/>
  <c r="H33" i="10"/>
  <c r="H31" i="10"/>
  <c r="H30" i="10"/>
  <c r="H29" i="10"/>
  <c r="H19" i="10"/>
  <c r="H18" i="10"/>
  <c r="H15" i="10"/>
  <c r="H14" i="10"/>
  <c r="H16" i="10"/>
  <c r="E54" i="9"/>
  <c r="H35" i="9"/>
  <c r="H34" i="9"/>
  <c r="H33" i="9"/>
  <c r="H32" i="9"/>
  <c r="H31" i="9"/>
  <c r="H30" i="9"/>
  <c r="H29" i="9"/>
  <c r="H19" i="9"/>
  <c r="H18" i="9"/>
  <c r="H39" i="9"/>
  <c r="H46" i="9"/>
  <c r="H15" i="9"/>
  <c r="H14" i="9"/>
  <c r="H16" i="9" s="1"/>
  <c r="H9" i="9"/>
  <c r="H43" i="9"/>
  <c r="E54" i="8"/>
  <c r="H9" i="8"/>
  <c r="H43" i="8"/>
  <c r="H35" i="8"/>
  <c r="H34" i="8"/>
  <c r="H33" i="8"/>
  <c r="H32" i="8"/>
  <c r="H31" i="8"/>
  <c r="H30" i="8"/>
  <c r="H29" i="8"/>
  <c r="H19" i="8"/>
  <c r="H18" i="8"/>
  <c r="H14" i="8"/>
  <c r="H16" i="8" s="1"/>
  <c r="H15" i="8"/>
  <c r="E54" i="7"/>
  <c r="H35" i="7"/>
  <c r="H34" i="7"/>
  <c r="H33" i="7"/>
  <c r="H32" i="7"/>
  <c r="H31" i="7"/>
  <c r="H30" i="7"/>
  <c r="H29" i="7"/>
  <c r="H19" i="7"/>
  <c r="H18" i="7"/>
  <c r="H15" i="7"/>
  <c r="H14" i="7"/>
  <c r="H16" i="7" s="1"/>
  <c r="H9" i="7"/>
  <c r="H43" i="7"/>
  <c r="E54" i="6"/>
  <c r="H35" i="6"/>
  <c r="H34" i="6"/>
  <c r="H33" i="6"/>
  <c r="H31" i="6"/>
  <c r="H30" i="6"/>
  <c r="H29" i="6"/>
  <c r="H19" i="6"/>
  <c r="H18" i="6"/>
  <c r="H15" i="6"/>
  <c r="H14" i="6"/>
  <c r="H16" i="6" s="1"/>
  <c r="H9" i="6"/>
  <c r="H43" i="6" s="1"/>
  <c r="E54" i="5"/>
  <c r="H35" i="5"/>
  <c r="H34" i="5"/>
  <c r="H33" i="5"/>
  <c r="H32" i="5"/>
  <c r="H31" i="5"/>
  <c r="H30" i="5"/>
  <c r="H29" i="5"/>
  <c r="H14" i="5"/>
  <c r="H15" i="5"/>
  <c r="H16" i="5"/>
  <c r="D27" i="5"/>
  <c r="H27" i="5"/>
  <c r="H39" i="5"/>
  <c r="H46" i="5"/>
  <c r="H9" i="5"/>
  <c r="H52" i="5" s="1"/>
  <c r="H43" i="5"/>
  <c r="E54" i="3"/>
  <c r="H9" i="3"/>
  <c r="H43" i="3"/>
  <c r="H35" i="3"/>
  <c r="H34" i="3"/>
  <c r="H33" i="3"/>
  <c r="H32" i="3"/>
  <c r="H31" i="3"/>
  <c r="H30" i="3"/>
  <c r="H29" i="3"/>
  <c r="H19" i="3"/>
  <c r="H18" i="3"/>
  <c r="H23" i="3"/>
  <c r="H15" i="3"/>
  <c r="H14" i="3"/>
  <c r="H16" i="3"/>
  <c r="E54" i="2"/>
  <c r="H35" i="2"/>
  <c r="H34" i="2"/>
  <c r="H33" i="2"/>
  <c r="H32" i="2"/>
  <c r="H31" i="2"/>
  <c r="H30" i="2"/>
  <c r="H29" i="2"/>
  <c r="H19" i="2"/>
  <c r="H18" i="2"/>
  <c r="H15" i="2"/>
  <c r="H14" i="2"/>
  <c r="H16" i="2" s="1"/>
  <c r="H9" i="2"/>
  <c r="H43" i="2" s="1"/>
  <c r="E28" i="1"/>
  <c r="H39" i="7"/>
  <c r="H46" i="7"/>
  <c r="H23" i="7"/>
  <c r="D28" i="7"/>
  <c r="H28" i="7"/>
  <c r="H39" i="6"/>
  <c r="H46" i="6"/>
  <c r="H23" i="6"/>
  <c r="H23" i="8"/>
  <c r="H39" i="8"/>
  <c r="H46" i="8"/>
  <c r="D27" i="10"/>
  <c r="H27" i="10"/>
  <c r="H26" i="10"/>
  <c r="H39" i="2"/>
  <c r="H46" i="2"/>
  <c r="H23" i="2"/>
  <c r="H39" i="3"/>
  <c r="H46" i="3"/>
  <c r="D27" i="3"/>
  <c r="H27" i="3"/>
  <c r="H26" i="3"/>
  <c r="H39" i="10"/>
  <c r="H46" i="10"/>
  <c r="H23" i="10"/>
  <c r="H23" i="9"/>
  <c r="H26" i="5"/>
  <c r="D28" i="3"/>
  <c r="H28" i="3"/>
  <c r="H36" i="3"/>
  <c r="H44" i="3"/>
  <c r="D28" i="6"/>
  <c r="H28" i="6"/>
  <c r="D28" i="9"/>
  <c r="H28" i="9"/>
  <c r="D28" i="2"/>
  <c r="H28" i="2"/>
  <c r="D28" i="5"/>
  <c r="H28" i="5"/>
  <c r="H36" i="5"/>
  <c r="D28" i="10"/>
  <c r="H28" i="10"/>
  <c r="H36" i="10"/>
  <c r="D28" i="8"/>
  <c r="H28" i="8"/>
  <c r="H44" i="10"/>
  <c r="H41" i="10"/>
  <c r="H52" i="10"/>
  <c r="H44" i="5"/>
  <c r="H41" i="5"/>
  <c r="H50" i="3"/>
  <c r="H49" i="3"/>
  <c r="H45" i="3"/>
  <c r="H47" i="3"/>
  <c r="H41" i="3"/>
  <c r="H52" i="3"/>
  <c r="H50" i="10"/>
  <c r="H49" i="10"/>
  <c r="H45" i="10"/>
  <c r="H47" i="10"/>
  <c r="H49" i="5"/>
  <c r="H50" i="5"/>
  <c r="H45" i="5"/>
  <c r="H47" i="5"/>
  <c r="H26" i="7" l="1"/>
  <c r="D27" i="7"/>
  <c r="H27" i="7" s="1"/>
  <c r="D27" i="11"/>
  <c r="H27" i="11" s="1"/>
  <c r="H26" i="11"/>
  <c r="H36" i="11" s="1"/>
  <c r="H26" i="8"/>
  <c r="D27" i="8"/>
  <c r="H27" i="8" s="1"/>
  <c r="D27" i="9"/>
  <c r="H27" i="9" s="1"/>
  <c r="H26" i="9"/>
  <c r="H36" i="9" s="1"/>
  <c r="H44" i="9" s="1"/>
  <c r="H26" i="2"/>
  <c r="H36" i="2" s="1"/>
  <c r="H44" i="2" s="1"/>
  <c r="D27" i="2"/>
  <c r="H27" i="2" s="1"/>
  <c r="H26" i="6"/>
  <c r="D27" i="6"/>
  <c r="H27" i="6" s="1"/>
  <c r="H36" i="7" l="1"/>
  <c r="H41" i="11"/>
  <c r="H52" i="11"/>
  <c r="H44" i="11"/>
  <c r="H36" i="8"/>
  <c r="H44" i="8" s="1"/>
  <c r="H49" i="8"/>
  <c r="H45" i="8"/>
  <c r="H47" i="8" s="1"/>
  <c r="H50" i="8"/>
  <c r="H41" i="8"/>
  <c r="H52" i="8"/>
  <c r="H49" i="9"/>
  <c r="H45" i="9"/>
  <c r="H47" i="9" s="1"/>
  <c r="H50" i="9"/>
  <c r="H52" i="9"/>
  <c r="H41" i="9"/>
  <c r="H50" i="2"/>
  <c r="H49" i="2"/>
  <c r="H45" i="2"/>
  <c r="H47" i="2" s="1"/>
  <c r="H41" i="2"/>
  <c r="H52" i="2"/>
  <c r="H36" i="6"/>
  <c r="H41" i="7" l="1"/>
  <c r="H52" i="7"/>
  <c r="H44" i="7"/>
  <c r="H45" i="11"/>
  <c r="H47" i="11" s="1"/>
  <c r="H50" i="11"/>
  <c r="H49" i="11"/>
  <c r="H41" i="6"/>
  <c r="H52" i="6"/>
  <c r="H44" i="6"/>
  <c r="H50" i="7" l="1"/>
  <c r="H45" i="7"/>
  <c r="H47" i="7" s="1"/>
  <c r="H49" i="7"/>
  <c r="H50" i="6"/>
  <c r="H49" i="6"/>
  <c r="H45" i="6"/>
  <c r="H47" i="6" s="1"/>
</calcChain>
</file>

<file path=xl/sharedStrings.xml><?xml version="1.0" encoding="utf-8"?>
<sst xmlns="http://schemas.openxmlformats.org/spreadsheetml/2006/main" count="913" uniqueCount="135">
  <si>
    <t>Feedlot Enterprise Budget Worksheet</t>
  </si>
  <si>
    <t>Table. 1.  Budget Example Inputs</t>
  </si>
  <si>
    <t>Economic Planning Budget (cash-flow) for one animal.</t>
  </si>
  <si>
    <t>Type</t>
  </si>
  <si>
    <t>User inputs values</t>
  </si>
  <si>
    <t>Calculated Output</t>
  </si>
  <si>
    <t>You can only edit values in blue</t>
  </si>
  <si>
    <t>Purchase Weight</t>
  </si>
  <si>
    <t>Month Purchased</t>
  </si>
  <si>
    <t>Sale Weight</t>
  </si>
  <si>
    <t>Month Sold</t>
  </si>
  <si>
    <t>Diet</t>
  </si>
  <si>
    <t>Predicted ADG</t>
  </si>
  <si>
    <t>Predicted F:G</t>
  </si>
  <si>
    <t>Purchase Price, $/cwt</t>
  </si>
  <si>
    <t>Sale Price, $/cwt</t>
  </si>
  <si>
    <t>RECIEPTS</t>
  </si>
  <si>
    <t>Holstein 400-800</t>
  </si>
  <si>
    <t>High Grain/DDGS</t>
  </si>
  <si>
    <t>Holstein 800-1450</t>
  </si>
  <si>
    <t>Avg Out Weight</t>
  </si>
  <si>
    <t>Units</t>
  </si>
  <si>
    <t>Cull Cows</t>
  </si>
  <si>
    <t xml:space="preserve">      Price</t>
  </si>
  <si>
    <t xml:space="preserve"> Units</t>
  </si>
  <si>
    <t>Dollars</t>
  </si>
  <si>
    <t>Steers</t>
  </si>
  <si>
    <t>Table 2. Diet Composition on percent dry matter basis</t>
  </si>
  <si>
    <t>Price</t>
  </si>
  <si>
    <t>lbs.</t>
  </si>
  <si>
    <t>Corn</t>
  </si>
  <si>
    <t>bu</t>
  </si>
  <si>
    <t>DDGS</t>
  </si>
  <si>
    <t>ton</t>
  </si>
  <si>
    <t>Hay</t>
  </si>
  <si>
    <t>Corn Silage</t>
  </si>
  <si>
    <t>Commericial supplement</t>
  </si>
  <si>
    <t>$/cwt.</t>
  </si>
  <si>
    <t>Wisconsin Beef Information Center</t>
  </si>
  <si>
    <t>.</t>
  </si>
  <si>
    <t>VARIABLE EXPENSES</t>
  </si>
  <si>
    <t>Amount</t>
  </si>
  <si>
    <t>Unit</t>
  </si>
  <si>
    <t xml:space="preserve">     Price</t>
  </si>
  <si>
    <t xml:space="preserve">  Unit</t>
  </si>
  <si>
    <t xml:space="preserve">      Dollars</t>
  </si>
  <si>
    <t>Cattle costs</t>
  </si>
  <si>
    <t>“An EEO/AA employer, University of Wisconsin Extension provides equal opportunities in employment and programming, including Title IX and American with Disabilities (ADA) requirements.”</t>
  </si>
  <si>
    <t>Initial weight (pay weight)</t>
  </si>
  <si>
    <t>NOTE:  No guarantee on the accuracy of the information generated.  This is a tool to assist in making decisions.</t>
  </si>
  <si>
    <t>Purchase costs</t>
  </si>
  <si>
    <t>$/hd.</t>
  </si>
  <si>
    <t>Total purchase expense</t>
  </si>
  <si>
    <t>PREDICTED PERFORMANCE</t>
  </si>
  <si>
    <t>Predicted Average Daily Gain1</t>
  </si>
  <si>
    <t>lbs/d</t>
  </si>
  <si>
    <t>Days on Feed</t>
  </si>
  <si>
    <t>days</t>
  </si>
  <si>
    <t>Predicted Feed to Gain1</t>
  </si>
  <si>
    <t>lb:lb</t>
  </si>
  <si>
    <t>Total Weight Gain</t>
  </si>
  <si>
    <t>lbs</t>
  </si>
  <si>
    <t>FEED COSTS</t>
  </si>
  <si>
    <t>Enter values from Feed Costs Calculator worksheet</t>
  </si>
  <si>
    <t>Feed cost per head per day</t>
  </si>
  <si>
    <t>Total Feed Costs</t>
  </si>
  <si>
    <t>Feed Cost of gain, $/lb</t>
  </si>
  <si>
    <t>OTHER LIVESTOCK COSTS</t>
  </si>
  <si>
    <t>Death losses</t>
  </si>
  <si>
    <t>%</t>
  </si>
  <si>
    <t>Interest cost, cattle</t>
  </si>
  <si>
    <t>$</t>
  </si>
  <si>
    <t>%APR</t>
  </si>
  <si>
    <t>assumes 100% borrowed</t>
  </si>
  <si>
    <t>Interest cost, feed</t>
  </si>
  <si>
    <t>Bedding</t>
  </si>
  <si>
    <t>$/ton</t>
  </si>
  <si>
    <t>Veterinary cost</t>
  </si>
  <si>
    <t>Health products (ie vaccines)</t>
  </si>
  <si>
    <t>Growth promoters (ie implants)</t>
  </si>
  <si>
    <t>$/hd</t>
  </si>
  <si>
    <t>Other supplies</t>
  </si>
  <si>
    <t>Transportation</t>
  </si>
  <si>
    <t>Marketing costs</t>
  </si>
  <si>
    <t>Total livestock costs</t>
  </si>
  <si>
    <t>OVERHEAD COSTS (YARDAGE)</t>
  </si>
  <si>
    <t>Enter value from Yardage Calculator worsheet or your own value</t>
  </si>
  <si>
    <t>Daily Yardage Cost</t>
  </si>
  <si>
    <t>Total Yardage Cost</t>
  </si>
  <si>
    <t>Total cost of gain, $/lb</t>
  </si>
  <si>
    <t>RETURN TO RESOURCES</t>
  </si>
  <si>
    <t>Estimated reciepts</t>
  </si>
  <si>
    <t>Variable expenses</t>
  </si>
  <si>
    <t>Returns to labor, management &amp; capital</t>
  </si>
  <si>
    <t>Fixed expenses</t>
  </si>
  <si>
    <t>Returns to labor &amp; management</t>
  </si>
  <si>
    <t>BREAKEVEN ANALYSIS</t>
  </si>
  <si>
    <t>Breakeven sell price per cwt.</t>
  </si>
  <si>
    <t>Breakeven cost per cwt. less marketing cost.</t>
  </si>
  <si>
    <t>Feeder calf purchase weight</t>
  </si>
  <si>
    <t xml:space="preserve">Breakeven feeder purchase price per cwt. </t>
  </si>
  <si>
    <t>opportunity cost, cattle</t>
  </si>
  <si>
    <t>assumes opportunity cost of putting sale of calf money in bank</t>
  </si>
  <si>
    <t>Cull Cow</t>
  </si>
  <si>
    <t>Beef Feeder Calves- Background</t>
  </si>
  <si>
    <t>Pre-condition Feeder Calves</t>
  </si>
  <si>
    <t>Nov. 2018</t>
  </si>
  <si>
    <t>Holstein 400-1450</t>
  </si>
  <si>
    <t>Back-ground</t>
  </si>
  <si>
    <t>Pre-condition</t>
  </si>
  <si>
    <t>Finish Beef Yearling</t>
  </si>
  <si>
    <t>Background</t>
  </si>
  <si>
    <t>Beef Feeder Steer Calves Finish</t>
  </si>
  <si>
    <t>Beef Feeder Heifer Calves- Finish</t>
  </si>
  <si>
    <t>TOTAL COST PER POUND OF GAIN</t>
  </si>
  <si>
    <r>
      <rPr>
        <b/>
        <sz val="10"/>
        <rFont val="Arial"/>
        <family val="2"/>
      </rPr>
      <t>Description</t>
    </r>
    <r>
      <rPr>
        <sz val="10"/>
        <rFont val="Arial"/>
      </rPr>
      <t xml:space="preserve"> </t>
    </r>
  </si>
  <si>
    <t>backgrounding Holsteins from 400 to 800 lb</t>
  </si>
  <si>
    <t>Description</t>
  </si>
  <si>
    <t>finishing Holsteins 400 lb to 1450 lb</t>
  </si>
  <si>
    <t>Decription</t>
  </si>
  <si>
    <t>finishing Holstein yearlings 800 to 1450 lb</t>
  </si>
  <si>
    <t>Pre-condition feeder calves</t>
  </si>
  <si>
    <t>background feeder calves 500 to 900 lb</t>
  </si>
  <si>
    <t>finish beef steer calves 500 to 1400 lb</t>
  </si>
  <si>
    <t>finish beef heifer calves 475 to 1250 lb</t>
  </si>
  <si>
    <t>finish beef yearlings 800 to 1400 lb</t>
  </si>
  <si>
    <t>add weight to thin cull beef cows</t>
  </si>
  <si>
    <t>Oct. 2018</t>
  </si>
  <si>
    <t>Apr. 2019</t>
  </si>
  <si>
    <t>Nov. 2019</t>
  </si>
  <si>
    <t>June. 2019</t>
  </si>
  <si>
    <t>July. 2019</t>
  </si>
  <si>
    <t>Mar. 2019</t>
  </si>
  <si>
    <t>Feb. 2019</t>
  </si>
  <si>
    <t>Example Enterprise Budgets for Fall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</si>
</sst>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"/>
    <numFmt numFmtId="165" formatCode="&quot;$&quot;#,##0.00"/>
    <numFmt numFmtId="166" formatCode="0.0%"/>
  </numFmts>
  <fonts count="30" x14ac:knownFonts="1">
    <font>
      <sz val="10"/>
      <color rgb="FF000000"/>
      <name val="Arial"/>
    </font>
    <font>
      <b/>
      <sz val="16"/>
      <name val="Arial"/>
    </font>
    <font>
      <b/>
      <sz val="12"/>
      <name val="Arial"/>
    </font>
    <font>
      <b/>
      <sz val="14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i/>
      <sz val="9"/>
      <color rgb="FFFF0000"/>
      <name val="Arial"/>
    </font>
    <font>
      <sz val="14"/>
      <name val="Arial"/>
    </font>
    <font>
      <sz val="12"/>
      <name val="Arial"/>
    </font>
    <font>
      <b/>
      <sz val="10"/>
      <color rgb="FFFFFFFF"/>
      <name val="Arial"/>
    </font>
    <font>
      <b/>
      <u/>
      <sz val="10"/>
      <name val="Arial"/>
    </font>
    <font>
      <u/>
      <sz val="10"/>
      <name val="Arial"/>
    </font>
    <font>
      <b/>
      <sz val="11"/>
      <name val="Arial"/>
    </font>
    <font>
      <u/>
      <sz val="10"/>
      <color rgb="FF0000FF"/>
      <name val="Arial"/>
    </font>
    <font>
      <u/>
      <sz val="10"/>
      <name val="Arial"/>
    </font>
    <font>
      <i/>
      <sz val="8"/>
      <name val="Arial"/>
    </font>
    <font>
      <sz val="10"/>
      <color rgb="FFFFFFFF"/>
      <name val="Arial"/>
    </font>
    <font>
      <b/>
      <u/>
      <sz val="10"/>
      <name val="Arial"/>
    </font>
    <font>
      <i/>
      <sz val="10"/>
      <name val="Arial"/>
    </font>
    <font>
      <i/>
      <sz val="9"/>
      <name val="Arial"/>
    </font>
    <font>
      <i/>
      <sz val="7"/>
      <name val="Arial"/>
    </font>
    <font>
      <b/>
      <sz val="10"/>
      <color rgb="FF00000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000000"/>
        <bgColor rgb="FF000000"/>
      </patternFill>
    </fill>
    <fill>
      <patternFill patternType="solid">
        <fgColor theme="4" tint="0.39994506668294322"/>
        <bgColor rgb="FFFFFF99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99CCFF"/>
      </patternFill>
    </fill>
    <fill>
      <patternFill patternType="solid">
        <fgColor theme="1"/>
        <bgColor rgb="FFFFFF99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4" fillId="0" borderId="0" xfId="0" applyFont="1"/>
    <xf numFmtId="0" fontId="6" fillId="0" borderId="1" xfId="0" applyFont="1" applyBorder="1"/>
    <xf numFmtId="0" fontId="2" fillId="0" borderId="0" xfId="0" applyFont="1"/>
    <xf numFmtId="0" fontId="6" fillId="0" borderId="0" xfId="0" applyFont="1"/>
    <xf numFmtId="0" fontId="4" fillId="2" borderId="2" xfId="0" applyFont="1" applyFill="1" applyBorder="1"/>
    <xf numFmtId="0" fontId="4" fillId="3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4" fillId="0" borderId="0" xfId="0" applyFont="1"/>
    <xf numFmtId="0" fontId="2" fillId="0" borderId="1" xfId="0" applyFont="1" applyBorder="1" applyAlignment="1">
      <alignment wrapText="1"/>
    </xf>
    <xf numFmtId="0" fontId="7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0" fillId="5" borderId="0" xfId="0" applyFont="1" applyFill="1" applyBorder="1"/>
    <xf numFmtId="165" fontId="9" fillId="0" borderId="0" xfId="0" applyNumberFormat="1" applyFont="1" applyAlignment="1">
      <alignment horizontal="right"/>
    </xf>
    <xf numFmtId="0" fontId="11" fillId="0" borderId="5" xfId="0" applyFont="1" applyBorder="1"/>
    <xf numFmtId="164" fontId="9" fillId="0" borderId="0" xfId="0" applyNumberFormat="1" applyFont="1" applyAlignment="1">
      <alignment horizontal="center"/>
    </xf>
    <xf numFmtId="0" fontId="12" fillId="0" borderId="5" xfId="0" applyFont="1" applyBorder="1"/>
    <xf numFmtId="17" fontId="9" fillId="0" borderId="0" xfId="0" applyNumberFormat="1" applyFont="1" applyAlignment="1">
      <alignment horizontal="center"/>
    </xf>
    <xf numFmtId="0" fontId="6" fillId="0" borderId="5" xfId="0" applyFont="1" applyBorder="1" applyAlignment="1">
      <alignment horizontal="right" wrapText="1"/>
    </xf>
    <xf numFmtId="8" fontId="9" fillId="0" borderId="0" xfId="0" applyNumberFormat="1" applyFont="1" applyAlignment="1">
      <alignment horizontal="right"/>
    </xf>
    <xf numFmtId="0" fontId="6" fillId="0" borderId="5" xfId="0" applyFont="1" applyBorder="1" applyAlignment="1">
      <alignment horizontal="right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6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4" fillId="0" borderId="5" xfId="0" applyFont="1" applyBorder="1"/>
    <xf numFmtId="165" fontId="9" fillId="0" borderId="1" xfId="0" applyNumberFormat="1" applyFont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8" fontId="6" fillId="2" borderId="6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/>
    </xf>
    <xf numFmtId="8" fontId="6" fillId="0" borderId="0" xfId="0" applyNumberFormat="1" applyFont="1" applyAlignment="1">
      <alignment horizontal="right"/>
    </xf>
    <xf numFmtId="165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8" fontId="6" fillId="4" borderId="6" xfId="0" applyNumberFormat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8" fontId="6" fillId="0" borderId="0" xfId="0" applyNumberFormat="1" applyFont="1"/>
    <xf numFmtId="0" fontId="4" fillId="0" borderId="0" xfId="0" applyFont="1" applyAlignment="1">
      <alignment horizontal="left"/>
    </xf>
    <xf numFmtId="8" fontId="10" fillId="5" borderId="0" xfId="0" applyNumberFormat="1" applyFont="1" applyFill="1" applyBorder="1"/>
    <xf numFmtId="0" fontId="6" fillId="0" borderId="5" xfId="0" applyFont="1" applyBorder="1"/>
    <xf numFmtId="0" fontId="14" fillId="0" borderId="0" xfId="0" applyFont="1" applyAlignment="1">
      <alignment horizontal="left" vertical="top"/>
    </xf>
    <xf numFmtId="0" fontId="15" fillId="0" borderId="0" xfId="0" applyFont="1"/>
    <xf numFmtId="0" fontId="6" fillId="2" borderId="2" xfId="0" applyFont="1" applyFill="1" applyBorder="1" applyAlignment="1">
      <alignment horizontal="right"/>
    </xf>
    <xf numFmtId="8" fontId="6" fillId="2" borderId="2" xfId="0" applyNumberFormat="1" applyFont="1" applyFill="1" applyBorder="1" applyAlignment="1">
      <alignment horizontal="right"/>
    </xf>
    <xf numFmtId="8" fontId="6" fillId="3" borderId="2" xfId="0" applyNumberFormat="1" applyFont="1" applyFill="1" applyBorder="1" applyAlignment="1">
      <alignment horizontal="right"/>
    </xf>
    <xf numFmtId="8" fontId="4" fillId="0" borderId="0" xfId="0" applyNumberFormat="1" applyFont="1"/>
    <xf numFmtId="8" fontId="6" fillId="4" borderId="2" xfId="0" applyNumberFormat="1" applyFont="1" applyFill="1" applyBorder="1" applyAlignment="1">
      <alignment horizontal="right"/>
    </xf>
    <xf numFmtId="0" fontId="17" fillId="5" borderId="0" xfId="0" applyFont="1" applyFill="1" applyBorder="1"/>
    <xf numFmtId="8" fontId="17" fillId="5" borderId="0" xfId="0" applyNumberFormat="1" applyFont="1" applyFill="1" applyBorder="1"/>
    <xf numFmtId="1" fontId="18" fillId="0" borderId="0" xfId="0" applyNumberFormat="1" applyFont="1"/>
    <xf numFmtId="2" fontId="6" fillId="2" borderId="2" xfId="0" applyNumberFormat="1" applyFont="1" applyFill="1" applyBorder="1" applyAlignment="1">
      <alignment horizontal="right"/>
    </xf>
    <xf numFmtId="1" fontId="6" fillId="3" borderId="2" xfId="0" applyNumberFormat="1" applyFont="1" applyFill="1" applyBorder="1" applyAlignment="1">
      <alignment horizontal="right"/>
    </xf>
    <xf numFmtId="1" fontId="6" fillId="0" borderId="0" xfId="0" applyNumberFormat="1" applyFont="1"/>
    <xf numFmtId="164" fontId="6" fillId="2" borderId="2" xfId="0" applyNumberFormat="1" applyFont="1" applyFill="1" applyBorder="1" applyAlignment="1">
      <alignment horizontal="right"/>
    </xf>
    <xf numFmtId="1" fontId="10" fillId="5" borderId="0" xfId="0" applyNumberFormat="1" applyFont="1" applyFill="1" applyBorder="1" applyAlignment="1">
      <alignment horizontal="right"/>
    </xf>
    <xf numFmtId="0" fontId="10" fillId="5" borderId="0" xfId="0" applyFont="1" applyFill="1" applyBorder="1" applyAlignment="1">
      <alignment horizontal="right"/>
    </xf>
    <xf numFmtId="0" fontId="19" fillId="0" borderId="0" xfId="0" applyFont="1"/>
    <xf numFmtId="0" fontId="20" fillId="0" borderId="0" xfId="0" applyFont="1"/>
    <xf numFmtId="8" fontId="6" fillId="2" borderId="2" xfId="0" applyNumberFormat="1" applyFont="1" applyFill="1" applyBorder="1"/>
    <xf numFmtId="8" fontId="6" fillId="3" borderId="2" xfId="0" applyNumberFormat="1" applyFont="1" applyFill="1" applyBorder="1"/>
    <xf numFmtId="43" fontId="6" fillId="0" borderId="0" xfId="0" applyNumberFormat="1" applyFont="1" applyAlignment="1">
      <alignment horizontal="right"/>
    </xf>
    <xf numFmtId="6" fontId="6" fillId="3" borderId="2" xfId="0" applyNumberFormat="1" applyFont="1" applyFill="1" applyBorder="1" applyAlignment="1">
      <alignment horizontal="right"/>
    </xf>
    <xf numFmtId="0" fontId="21" fillId="0" borderId="0" xfId="0" applyFont="1" applyAlignment="1">
      <alignment horizontal="left"/>
    </xf>
    <xf numFmtId="1" fontId="6" fillId="2" borderId="2" xfId="0" applyNumberFormat="1" applyFont="1" applyFill="1" applyBorder="1" applyAlignment="1">
      <alignment horizontal="right"/>
    </xf>
    <xf numFmtId="8" fontId="6" fillId="2" borderId="2" xfId="0" applyNumberFormat="1" applyFont="1" applyFill="1" applyBorder="1" applyAlignment="1">
      <alignment horizontal="right"/>
    </xf>
    <xf numFmtId="8" fontId="6" fillId="2" borderId="7" xfId="0" applyNumberFormat="1" applyFont="1" applyFill="1" applyBorder="1" applyAlignment="1">
      <alignment horizontal="right"/>
    </xf>
    <xf numFmtId="8" fontId="6" fillId="3" borderId="7" xfId="0" applyNumberFormat="1" applyFont="1" applyFill="1" applyBorder="1" applyAlignment="1">
      <alignment horizontal="right"/>
    </xf>
    <xf numFmtId="0" fontId="22" fillId="0" borderId="8" xfId="0" applyFont="1" applyBorder="1"/>
    <xf numFmtId="0" fontId="0" fillId="0" borderId="8" xfId="0" applyFont="1" applyBorder="1"/>
    <xf numFmtId="0" fontId="6" fillId="0" borderId="8" xfId="0" applyFont="1" applyBorder="1" applyAlignment="1">
      <alignment horizontal="right"/>
    </xf>
    <xf numFmtId="165" fontId="6" fillId="2" borderId="2" xfId="0" applyNumberFormat="1" applyFont="1" applyFill="1" applyBorder="1" applyAlignment="1"/>
    <xf numFmtId="166" fontId="6" fillId="0" borderId="0" xfId="0" applyNumberFormat="1" applyFont="1"/>
    <xf numFmtId="165" fontId="6" fillId="2" borderId="2" xfId="0" applyNumberFormat="1" applyFont="1" applyFill="1" applyBorder="1"/>
    <xf numFmtId="8" fontId="6" fillId="4" borderId="2" xfId="0" applyNumberFormat="1" applyFont="1" applyFill="1" applyBorder="1"/>
    <xf numFmtId="165" fontId="6" fillId="3" borderId="2" xfId="0" applyNumberFormat="1" applyFont="1" applyFill="1" applyBorder="1"/>
    <xf numFmtId="0" fontId="6" fillId="2" borderId="2" xfId="0" applyFont="1" applyFill="1" applyBorder="1"/>
    <xf numFmtId="0" fontId="6" fillId="2" borderId="2" xfId="0" applyFont="1" applyFill="1" applyBorder="1" applyAlignment="1"/>
    <xf numFmtId="165" fontId="6" fillId="4" borderId="2" xfId="0" applyNumberFormat="1" applyFont="1" applyFill="1" applyBorder="1"/>
    <xf numFmtId="0" fontId="4" fillId="5" borderId="0" xfId="0" applyFont="1" applyFill="1" applyBorder="1"/>
    <xf numFmtId="0" fontId="6" fillId="2" borderId="6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2" fontId="6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right"/>
    </xf>
    <xf numFmtId="0" fontId="0" fillId="0" borderId="0" xfId="0" applyFont="1" applyAlignment="1"/>
    <xf numFmtId="0" fontId="0" fillId="0" borderId="0" xfId="0" applyFont="1" applyAlignment="1"/>
    <xf numFmtId="0" fontId="2" fillId="0" borderId="1" xfId="0" applyFont="1" applyBorder="1"/>
    <xf numFmtId="0" fontId="10" fillId="5" borderId="0" xfId="0" applyFont="1" applyFill="1" applyBorder="1"/>
    <xf numFmtId="0" fontId="6" fillId="0" borderId="0" xfId="0" applyFo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8" fontId="6" fillId="6" borderId="2" xfId="0" applyNumberFormat="1" applyFont="1" applyFill="1" applyBorder="1" applyAlignment="1"/>
    <xf numFmtId="0" fontId="23" fillId="0" borderId="1" xfId="0" applyFont="1" applyBorder="1" applyAlignment="1">
      <alignment horizontal="center" wrapText="1"/>
    </xf>
    <xf numFmtId="0" fontId="24" fillId="0" borderId="0" xfId="0" applyFont="1"/>
    <xf numFmtId="0" fontId="24" fillId="0" borderId="0" xfId="0" applyFont="1" applyAlignment="1">
      <alignment horizontal="center"/>
    </xf>
    <xf numFmtId="17" fontId="24" fillId="0" borderId="0" xfId="0" applyNumberFormat="1" applyFont="1" applyAlignment="1">
      <alignment horizontal="center"/>
    </xf>
    <xf numFmtId="0" fontId="25" fillId="7" borderId="0" xfId="0" applyFont="1" applyFill="1"/>
    <xf numFmtId="0" fontId="26" fillId="7" borderId="0" xfId="0" applyFont="1" applyFill="1"/>
    <xf numFmtId="165" fontId="26" fillId="8" borderId="0" xfId="0" applyNumberFormat="1" applyFont="1" applyFill="1" applyBorder="1" applyAlignment="1"/>
    <xf numFmtId="166" fontId="26" fillId="7" borderId="0" xfId="0" applyNumberFormat="1" applyFont="1" applyFill="1"/>
    <xf numFmtId="8" fontId="26" fillId="9" borderId="2" xfId="0" applyNumberFormat="1" applyFont="1" applyFill="1" applyBorder="1"/>
    <xf numFmtId="8" fontId="25" fillId="7" borderId="0" xfId="0" applyNumberFormat="1" applyFont="1" applyFill="1"/>
    <xf numFmtId="0" fontId="25" fillId="0" borderId="0" xfId="0" applyFont="1"/>
    <xf numFmtId="0" fontId="25" fillId="0" borderId="0" xfId="0" applyFont="1" applyAlignment="1"/>
    <xf numFmtId="165" fontId="26" fillId="8" borderId="0" xfId="0" applyNumberFormat="1" applyFont="1" applyFill="1" applyBorder="1"/>
    <xf numFmtId="8" fontId="26" fillId="7" borderId="0" xfId="0" applyNumberFormat="1" applyFont="1" applyFill="1"/>
    <xf numFmtId="0" fontId="28" fillId="0" borderId="0" xfId="0" applyFont="1"/>
    <xf numFmtId="0" fontId="4" fillId="10" borderId="10" xfId="0" applyFont="1" applyFill="1" applyBorder="1"/>
    <xf numFmtId="0" fontId="4" fillId="10" borderId="11" xfId="0" applyFont="1" applyFill="1" applyBorder="1"/>
    <xf numFmtId="0" fontId="29" fillId="10" borderId="9" xfId="0" applyFont="1" applyFill="1" applyBorder="1"/>
    <xf numFmtId="0" fontId="27" fillId="0" borderId="0" xfId="0" applyFont="1"/>
    <xf numFmtId="0" fontId="0" fillId="0" borderId="0" xfId="0" applyFont="1" applyAlignment="1"/>
    <xf numFmtId="0" fontId="2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/>
    <xf numFmtId="0" fontId="2" fillId="0" borderId="1" xfId="0" applyFont="1" applyBorder="1"/>
    <xf numFmtId="0" fontId="5" fillId="0" borderId="1" xfId="0" applyFont="1" applyBorder="1"/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5" borderId="0" xfId="0" applyFont="1" applyFill="1" applyBorder="1"/>
    <xf numFmtId="0" fontId="5" fillId="0" borderId="0" xfId="0" applyFont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0</xdr:row>
      <xdr:rowOff>38100</xdr:rowOff>
    </xdr:from>
    <xdr:to>
      <xdr:col>9</xdr:col>
      <xdr:colOff>733425</xdr:colOff>
      <xdr:row>1</xdr:row>
      <xdr:rowOff>209550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19175" cy="428625"/>
        </a:xfrm>
        <a:prstGeom prst="rect">
          <a:avLst/>
        </a:prstGeom>
        <a:noFill/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0</xdr:row>
      <xdr:rowOff>95250</xdr:rowOff>
    </xdr:from>
    <xdr:to>
      <xdr:col>10</xdr:col>
      <xdr:colOff>476250</xdr:colOff>
      <xdr:row>1</xdr:row>
      <xdr:rowOff>152400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0125" cy="4000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0</xdr:row>
      <xdr:rowOff>95250</xdr:rowOff>
    </xdr:from>
    <xdr:to>
      <xdr:col>10</xdr:col>
      <xdr:colOff>476250</xdr:colOff>
      <xdr:row>1</xdr:row>
      <xdr:rowOff>152400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0125" cy="400050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0</xdr:row>
      <xdr:rowOff>95250</xdr:rowOff>
    </xdr:from>
    <xdr:to>
      <xdr:col>10</xdr:col>
      <xdr:colOff>476250</xdr:colOff>
      <xdr:row>1</xdr:row>
      <xdr:rowOff>152400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0125" cy="400050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0</xdr:row>
      <xdr:rowOff>95250</xdr:rowOff>
    </xdr:from>
    <xdr:to>
      <xdr:col>10</xdr:col>
      <xdr:colOff>476250</xdr:colOff>
      <xdr:row>1</xdr:row>
      <xdr:rowOff>152400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0125" cy="400050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0</xdr:row>
      <xdr:rowOff>95250</xdr:rowOff>
    </xdr:from>
    <xdr:to>
      <xdr:col>10</xdr:col>
      <xdr:colOff>476250</xdr:colOff>
      <xdr:row>1</xdr:row>
      <xdr:rowOff>152400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0125" cy="4000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0</xdr:row>
      <xdr:rowOff>95250</xdr:rowOff>
    </xdr:from>
    <xdr:to>
      <xdr:col>10</xdr:col>
      <xdr:colOff>476250</xdr:colOff>
      <xdr:row>1</xdr:row>
      <xdr:rowOff>152400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0125" cy="400050"/>
        </a:xfrm>
        <a:prstGeom prst="rect">
          <a:avLst/>
        </a:prstGeom>
        <a:noFill/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0</xdr:row>
      <xdr:rowOff>95250</xdr:rowOff>
    </xdr:from>
    <xdr:to>
      <xdr:col>10</xdr:col>
      <xdr:colOff>476250</xdr:colOff>
      <xdr:row>1</xdr:row>
      <xdr:rowOff>152400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0125" cy="400050"/>
        </a:xfrm>
        <a:prstGeom prst="rect">
          <a:avLst/>
        </a:prstGeom>
        <a:noFill/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0</xdr:row>
      <xdr:rowOff>95250</xdr:rowOff>
    </xdr:from>
    <xdr:to>
      <xdr:col>10</xdr:col>
      <xdr:colOff>476250</xdr:colOff>
      <xdr:row>1</xdr:row>
      <xdr:rowOff>152400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95250"/>
          <a:ext cx="1000125" cy="400050"/>
        </a:xfrm>
        <a:prstGeom prst="rect">
          <a:avLst/>
        </a:prstGeom>
        <a:noFill/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0</xdr:row>
      <xdr:rowOff>95250</xdr:rowOff>
    </xdr:from>
    <xdr:to>
      <xdr:col>10</xdr:col>
      <xdr:colOff>476250</xdr:colOff>
      <xdr:row>1</xdr:row>
      <xdr:rowOff>152400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0125" cy="4000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yi.uwex.edu/wbic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://fyi.uwex.edu/wbic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fyi.uwex.edu/wbic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yi.uwex.edu/wbic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fyi.uwex.edu/wbic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fyi.uwex.edu/wbic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fyi.uwex.edu/wbic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fyi.uwex.edu/wbic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://fyi.uwex.edu/wbic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://fyi.uwex.edu/wbi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97"/>
  <sheetViews>
    <sheetView tabSelected="1" workbookViewId="0">
      <selection activeCell="K6" sqref="K6"/>
    </sheetView>
  </sheetViews>
  <sheetFormatPr defaultColWidth="17.28515625" defaultRowHeight="15" customHeight="1" x14ac:dyDescent="0.2"/>
  <cols>
    <col min="1" max="1" width="37.42578125" customWidth="1"/>
    <col min="2" max="2" width="11.85546875" customWidth="1"/>
    <col min="3" max="3" width="13.140625" customWidth="1"/>
    <col min="4" max="4" width="14.85546875" customWidth="1"/>
    <col min="5" max="5" width="13.42578125" customWidth="1"/>
    <col min="6" max="6" width="18.42578125" customWidth="1"/>
    <col min="7" max="7" width="11.7109375" customWidth="1"/>
    <col min="8" max="9" width="11.85546875" customWidth="1"/>
    <col min="10" max="10" width="13.28515625" customWidth="1"/>
    <col min="11" max="26" width="8.85546875" customWidth="1"/>
  </cols>
  <sheetData>
    <row r="1" spans="1:12" ht="20.25" customHeight="1" x14ac:dyDescent="0.3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2" ht="20.25" customHeight="1" x14ac:dyDescent="0.3">
      <c r="A2" s="2" t="s">
        <v>134</v>
      </c>
      <c r="B2" s="1"/>
      <c r="C2" s="1"/>
      <c r="D2" s="1"/>
      <c r="E2" s="1"/>
      <c r="F2" s="1"/>
      <c r="G2" s="1"/>
      <c r="H2" s="1"/>
      <c r="I2" s="1"/>
      <c r="J2" s="1"/>
    </row>
    <row r="3" spans="1:12" ht="20.25" customHeight="1" x14ac:dyDescent="0.3">
      <c r="A3" s="2"/>
      <c r="B3" s="1"/>
      <c r="C3" s="1"/>
      <c r="D3" s="1"/>
      <c r="E3" s="1"/>
      <c r="F3" s="1"/>
      <c r="G3" s="1"/>
      <c r="H3" s="1"/>
      <c r="I3" s="1"/>
      <c r="J3" s="1"/>
    </row>
    <row r="4" spans="1:12" ht="16.5" customHeight="1" x14ac:dyDescent="0.25">
      <c r="A4" s="127" t="s">
        <v>1</v>
      </c>
      <c r="B4" s="128"/>
      <c r="C4" s="128"/>
      <c r="D4" s="128"/>
      <c r="E4" s="128"/>
      <c r="F4" s="3"/>
      <c r="G4" s="3"/>
      <c r="H4" s="3"/>
      <c r="I4" s="3"/>
      <c r="J4" s="3"/>
    </row>
    <row r="5" spans="1:12" ht="48" customHeight="1" x14ac:dyDescent="0.25">
      <c r="A5" s="13" t="s">
        <v>3</v>
      </c>
      <c r="B5" s="15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15" t="s">
        <v>12</v>
      </c>
      <c r="H5" s="15" t="s">
        <v>13</v>
      </c>
      <c r="I5" s="16" t="s">
        <v>14</v>
      </c>
      <c r="J5" s="16" t="s">
        <v>15</v>
      </c>
      <c r="K5" s="17"/>
      <c r="L5" s="124"/>
    </row>
    <row r="6" spans="1:12" s="96" customFormat="1" ht="21" customHeight="1" x14ac:dyDescent="0.25">
      <c r="A6" s="101"/>
      <c r="B6" s="102"/>
      <c r="C6" s="102"/>
      <c r="D6" s="102"/>
      <c r="E6" s="102"/>
      <c r="F6" s="102"/>
      <c r="G6" s="102"/>
      <c r="H6" s="102"/>
      <c r="I6" s="102"/>
      <c r="J6" s="102"/>
      <c r="K6" s="17"/>
    </row>
    <row r="7" spans="1:12" ht="18" customHeight="1" x14ac:dyDescent="0.25">
      <c r="A7" s="18" t="s">
        <v>17</v>
      </c>
      <c r="B7" s="19">
        <v>400</v>
      </c>
      <c r="C7" s="19" t="s">
        <v>127</v>
      </c>
      <c r="D7" s="19">
        <v>800</v>
      </c>
      <c r="E7" s="19" t="s">
        <v>128</v>
      </c>
      <c r="F7" s="19" t="s">
        <v>111</v>
      </c>
      <c r="G7" s="24">
        <v>2.2000000000000002</v>
      </c>
      <c r="H7" s="24">
        <v>6.5</v>
      </c>
      <c r="I7" s="22">
        <v>85</v>
      </c>
      <c r="J7" s="22">
        <v>75</v>
      </c>
      <c r="K7" s="17"/>
    </row>
    <row r="8" spans="1:12" ht="18" customHeight="1" x14ac:dyDescent="0.25">
      <c r="A8" s="18" t="s">
        <v>107</v>
      </c>
      <c r="B8" s="19">
        <v>400</v>
      </c>
      <c r="C8" s="19" t="s">
        <v>127</v>
      </c>
      <c r="D8" s="19">
        <v>1450</v>
      </c>
      <c r="E8" s="19" t="s">
        <v>129</v>
      </c>
      <c r="F8" s="19" t="s">
        <v>18</v>
      </c>
      <c r="G8" s="20">
        <v>2.8</v>
      </c>
      <c r="H8" s="20">
        <v>7.2</v>
      </c>
      <c r="I8" s="22">
        <v>85</v>
      </c>
      <c r="J8" s="22">
        <v>88</v>
      </c>
      <c r="K8" s="17"/>
    </row>
    <row r="9" spans="1:12" ht="18" customHeight="1" x14ac:dyDescent="0.25">
      <c r="A9" s="18" t="s">
        <v>19</v>
      </c>
      <c r="B9" s="19">
        <v>800</v>
      </c>
      <c r="C9" s="19" t="s">
        <v>127</v>
      </c>
      <c r="D9" s="19">
        <v>1450</v>
      </c>
      <c r="E9" s="26" t="s">
        <v>130</v>
      </c>
      <c r="F9" s="19" t="s">
        <v>18</v>
      </c>
      <c r="G9" s="20">
        <v>2.8</v>
      </c>
      <c r="H9" s="20">
        <v>7.5</v>
      </c>
      <c r="I9" s="22">
        <v>75</v>
      </c>
      <c r="J9" s="22">
        <v>86</v>
      </c>
      <c r="K9" s="17"/>
    </row>
    <row r="10" spans="1:12" s="96" customFormat="1" ht="18" customHeight="1" x14ac:dyDescent="0.25">
      <c r="A10" s="18" t="s">
        <v>105</v>
      </c>
      <c r="B10" s="40">
        <v>500</v>
      </c>
      <c r="C10" s="40" t="s">
        <v>127</v>
      </c>
      <c r="D10" s="40">
        <v>600</v>
      </c>
      <c r="E10" s="26" t="s">
        <v>106</v>
      </c>
      <c r="F10" s="40" t="s">
        <v>109</v>
      </c>
      <c r="G10" s="24">
        <v>2.2000000000000002</v>
      </c>
      <c r="H10" s="24">
        <v>5.2</v>
      </c>
      <c r="I10" s="22">
        <v>130</v>
      </c>
      <c r="J10" s="22">
        <v>130</v>
      </c>
      <c r="K10" s="17"/>
    </row>
    <row r="11" spans="1:12" ht="18" customHeight="1" x14ac:dyDescent="0.25">
      <c r="A11" s="105" t="s">
        <v>112</v>
      </c>
      <c r="B11" s="19">
        <v>500</v>
      </c>
      <c r="C11" s="19" t="s">
        <v>127</v>
      </c>
      <c r="D11" s="19">
        <v>1400</v>
      </c>
      <c r="E11" s="26" t="s">
        <v>131</v>
      </c>
      <c r="F11" s="19" t="s">
        <v>18</v>
      </c>
      <c r="G11" s="20">
        <v>3.2</v>
      </c>
      <c r="H11" s="20">
        <v>6.8</v>
      </c>
      <c r="I11" s="28">
        <v>140</v>
      </c>
      <c r="J11" s="28">
        <v>105</v>
      </c>
      <c r="K11" s="17"/>
      <c r="L11" s="123"/>
    </row>
    <row r="12" spans="1:12" s="97" customFormat="1" ht="18" customHeight="1" x14ac:dyDescent="0.25">
      <c r="A12" s="105" t="s">
        <v>113</v>
      </c>
      <c r="B12" s="40">
        <v>475</v>
      </c>
      <c r="C12" s="106" t="s">
        <v>127</v>
      </c>
      <c r="D12" s="40">
        <v>1250</v>
      </c>
      <c r="E12" s="107" t="s">
        <v>130</v>
      </c>
      <c r="F12" s="106" t="s">
        <v>18</v>
      </c>
      <c r="G12" s="24">
        <v>3</v>
      </c>
      <c r="H12" s="24">
        <v>7.2</v>
      </c>
      <c r="I12" s="28">
        <v>125</v>
      </c>
      <c r="J12" s="28">
        <v>105</v>
      </c>
      <c r="K12" s="17"/>
      <c r="L12" s="123"/>
    </row>
    <row r="13" spans="1:12" ht="18" customHeight="1" x14ac:dyDescent="0.25">
      <c r="A13" s="18" t="s">
        <v>104</v>
      </c>
      <c r="B13" s="19">
        <v>500</v>
      </c>
      <c r="C13" s="19" t="s">
        <v>127</v>
      </c>
      <c r="D13" s="19">
        <v>900</v>
      </c>
      <c r="E13" s="19" t="s">
        <v>132</v>
      </c>
      <c r="F13" s="19" t="s">
        <v>111</v>
      </c>
      <c r="G13" s="24">
        <v>2.5</v>
      </c>
      <c r="H13" s="24">
        <v>6.3</v>
      </c>
      <c r="I13" s="22">
        <v>130</v>
      </c>
      <c r="J13" s="22">
        <v>101</v>
      </c>
      <c r="K13" s="17"/>
    </row>
    <row r="14" spans="1:12" ht="18" customHeight="1" x14ac:dyDescent="0.25">
      <c r="A14" s="105" t="s">
        <v>110</v>
      </c>
      <c r="B14" s="19">
        <v>800</v>
      </c>
      <c r="C14" s="19" t="s">
        <v>127</v>
      </c>
      <c r="D14" s="19">
        <v>1400</v>
      </c>
      <c r="E14" s="26" t="s">
        <v>132</v>
      </c>
      <c r="F14" s="19" t="s">
        <v>18</v>
      </c>
      <c r="G14" s="20">
        <v>3.5</v>
      </c>
      <c r="H14" s="20">
        <v>7</v>
      </c>
      <c r="I14" s="22">
        <v>120</v>
      </c>
      <c r="J14" s="22">
        <v>114</v>
      </c>
      <c r="K14" s="17"/>
    </row>
    <row r="15" spans="1:12" ht="18.75" customHeight="1" x14ac:dyDescent="0.25">
      <c r="A15" s="30" t="s">
        <v>22</v>
      </c>
      <c r="B15" s="31">
        <v>1200</v>
      </c>
      <c r="C15" s="32" t="s">
        <v>106</v>
      </c>
      <c r="D15" s="31">
        <v>1400</v>
      </c>
      <c r="E15" s="32" t="s">
        <v>133</v>
      </c>
      <c r="F15" s="31" t="s">
        <v>18</v>
      </c>
      <c r="G15" s="33">
        <v>2.5</v>
      </c>
      <c r="H15" s="33">
        <v>9</v>
      </c>
      <c r="I15" s="35">
        <v>45</v>
      </c>
      <c r="J15" s="35">
        <v>55</v>
      </c>
      <c r="K15" s="17"/>
    </row>
    <row r="16" spans="1:12" ht="18" customHeight="1" x14ac:dyDescent="0.25">
      <c r="A16" s="12"/>
      <c r="B16" s="12"/>
      <c r="C16" s="4"/>
      <c r="D16" s="4"/>
      <c r="E16" s="4"/>
      <c r="F16" s="4"/>
      <c r="G16" s="4"/>
      <c r="H16" s="4"/>
      <c r="I16" s="4"/>
      <c r="J16" s="4"/>
      <c r="K16" s="17"/>
    </row>
    <row r="17" spans="1:11" ht="12.75" customHeight="1" x14ac:dyDescent="0.2">
      <c r="A17" s="4"/>
      <c r="B17" s="4"/>
      <c r="C17" s="18"/>
      <c r="D17" s="18"/>
      <c r="E17" s="18"/>
      <c r="F17" s="18"/>
      <c r="G17" s="18"/>
      <c r="H17" s="4"/>
      <c r="I17" s="4"/>
      <c r="J17" s="4"/>
    </row>
    <row r="18" spans="1:11" ht="12.75" customHeight="1" x14ac:dyDescent="0.2">
      <c r="A18" s="4"/>
      <c r="B18" s="4"/>
      <c r="C18" s="18"/>
      <c r="D18" s="18"/>
      <c r="E18" s="18"/>
      <c r="F18" s="18"/>
      <c r="G18" s="18"/>
      <c r="H18" s="4"/>
      <c r="I18" s="4"/>
      <c r="J18" s="4"/>
    </row>
    <row r="19" spans="1:11" ht="15.75" customHeight="1" x14ac:dyDescent="0.25">
      <c r="A19" s="6" t="s">
        <v>27</v>
      </c>
      <c r="B19" s="18"/>
      <c r="C19" s="18"/>
      <c r="D19" s="18"/>
      <c r="E19" s="18"/>
      <c r="F19" s="18"/>
      <c r="G19" s="18"/>
      <c r="H19" s="4"/>
      <c r="I19" s="4"/>
      <c r="J19" s="4"/>
    </row>
    <row r="20" spans="1:11" ht="34.5" customHeight="1" x14ac:dyDescent="0.25">
      <c r="A20" s="30"/>
      <c r="B20" s="104" t="s">
        <v>109</v>
      </c>
      <c r="C20" s="104" t="s">
        <v>108</v>
      </c>
      <c r="D20" s="15" t="s">
        <v>18</v>
      </c>
      <c r="E20" s="37" t="s">
        <v>28</v>
      </c>
      <c r="F20" s="38" t="s">
        <v>21</v>
      </c>
      <c r="G20" s="18"/>
      <c r="H20" s="4"/>
      <c r="I20" s="4"/>
      <c r="J20" s="4"/>
    </row>
    <row r="21" spans="1:11" ht="12.75" customHeight="1" x14ac:dyDescent="0.2">
      <c r="A21" s="18" t="s">
        <v>30</v>
      </c>
      <c r="B21" s="40">
        <v>48</v>
      </c>
      <c r="C21" s="19">
        <v>28</v>
      </c>
      <c r="D21" s="19">
        <v>50</v>
      </c>
      <c r="E21" s="22">
        <v>3</v>
      </c>
      <c r="F21" s="41" t="s">
        <v>31</v>
      </c>
      <c r="G21" s="18"/>
      <c r="H21" s="4"/>
      <c r="I21" s="4"/>
      <c r="J21" s="4"/>
    </row>
    <row r="22" spans="1:11" ht="12.75" customHeight="1" x14ac:dyDescent="0.2">
      <c r="A22" s="18" t="s">
        <v>32</v>
      </c>
      <c r="B22" s="19">
        <v>0</v>
      </c>
      <c r="C22" s="19">
        <v>20</v>
      </c>
      <c r="D22" s="19">
        <v>25</v>
      </c>
      <c r="E22" s="22">
        <v>140</v>
      </c>
      <c r="F22" s="41" t="s">
        <v>33</v>
      </c>
      <c r="G22" s="18"/>
      <c r="H22" s="4"/>
      <c r="I22" s="4"/>
      <c r="J22" s="4"/>
    </row>
    <row r="23" spans="1:11" ht="12.75" customHeight="1" x14ac:dyDescent="0.2">
      <c r="A23" s="18" t="s">
        <v>34</v>
      </c>
      <c r="B23" s="40">
        <v>50</v>
      </c>
      <c r="C23" s="19">
        <v>20</v>
      </c>
      <c r="D23" s="19">
        <v>0</v>
      </c>
      <c r="E23" s="22">
        <v>140</v>
      </c>
      <c r="F23" s="41" t="s">
        <v>33</v>
      </c>
      <c r="G23" s="18"/>
      <c r="H23" s="4"/>
      <c r="I23" s="4"/>
      <c r="J23" s="4"/>
    </row>
    <row r="24" spans="1:11" ht="12.75" customHeight="1" x14ac:dyDescent="0.2">
      <c r="A24" s="18" t="s">
        <v>35</v>
      </c>
      <c r="B24" s="40">
        <v>0</v>
      </c>
      <c r="C24" s="19">
        <v>30</v>
      </c>
      <c r="D24" s="19">
        <v>20</v>
      </c>
      <c r="E24" s="22">
        <v>30</v>
      </c>
      <c r="F24" s="41" t="s">
        <v>33</v>
      </c>
      <c r="G24" s="18"/>
      <c r="H24" s="4"/>
      <c r="I24" s="4"/>
      <c r="J24" s="4"/>
    </row>
    <row r="25" spans="1:11" ht="15.75" customHeight="1" x14ac:dyDescent="0.2">
      <c r="A25" s="30" t="s">
        <v>36</v>
      </c>
      <c r="B25" s="43">
        <v>2</v>
      </c>
      <c r="C25" s="31">
        <v>2</v>
      </c>
      <c r="D25" s="31">
        <v>5</v>
      </c>
      <c r="E25" s="45">
        <v>550</v>
      </c>
      <c r="F25" s="46" t="s">
        <v>33</v>
      </c>
      <c r="G25" s="18"/>
      <c r="H25" s="4"/>
      <c r="I25" s="4"/>
      <c r="J25" s="4"/>
    </row>
    <row r="26" spans="1:11" ht="12.75" customHeight="1" x14ac:dyDescent="0.2">
      <c r="A26" s="4"/>
      <c r="B26" s="4"/>
      <c r="C26" s="4"/>
      <c r="D26" s="4"/>
      <c r="E26" s="4"/>
      <c r="F26" s="4"/>
      <c r="G26" s="18"/>
      <c r="H26" s="4"/>
      <c r="I26" s="4"/>
      <c r="J26" s="4"/>
    </row>
    <row r="27" spans="1:11" ht="12.75" customHeight="1" x14ac:dyDescent="0.2">
      <c r="A27" s="4"/>
      <c r="B27" s="4"/>
      <c r="C27" s="4"/>
      <c r="D27" s="4"/>
      <c r="E27" s="4"/>
      <c r="F27" s="4"/>
      <c r="G27" s="18"/>
      <c r="H27" s="4"/>
      <c r="I27" s="4"/>
      <c r="J27" s="4"/>
    </row>
    <row r="28" spans="1:11" ht="12.75" customHeight="1" x14ac:dyDescent="0.25">
      <c r="A28" s="48" t="s">
        <v>38</v>
      </c>
      <c r="B28" s="50"/>
      <c r="C28" s="50"/>
      <c r="D28" s="50"/>
      <c r="E28" s="53" t="str">
        <f>HYPERLINK("http://fyi.uwex.edu/wbic/","http://fyi.uwex.edu/wbic/")</f>
        <v>http://fyi.uwex.edu/wbic/</v>
      </c>
      <c r="F28" s="50"/>
      <c r="G28" s="50"/>
      <c r="H28" s="50"/>
      <c r="I28" s="50"/>
      <c r="J28" s="50"/>
      <c r="K28" s="50"/>
    </row>
    <row r="29" spans="1:11" ht="12.75" customHeight="1" x14ac:dyDescent="0.25">
      <c r="A29" s="48"/>
      <c r="B29" s="50"/>
      <c r="C29" s="50"/>
      <c r="D29" s="50"/>
      <c r="E29" s="53"/>
      <c r="F29" s="50"/>
      <c r="G29" s="50"/>
      <c r="H29" s="50"/>
      <c r="I29" s="50"/>
      <c r="J29" s="50"/>
      <c r="K29" s="50"/>
    </row>
    <row r="30" spans="1:11" ht="12.75" customHeight="1" x14ac:dyDescent="0.2">
      <c r="A30" s="129" t="s">
        <v>47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</row>
    <row r="31" spans="1:11" ht="12.75" customHeight="1" x14ac:dyDescent="0.2">
      <c r="A31" s="130" t="s">
        <v>49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</row>
    <row r="32" spans="1:11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</row>
    <row r="480" spans="1:10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</row>
    <row r="481" spans="1:10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</row>
    <row r="482" spans="1:10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</row>
    <row r="483" spans="1:10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</row>
    <row r="484" spans="1:10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</row>
    <row r="485" spans="1:10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</row>
    <row r="486" spans="1:10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</row>
    <row r="487" spans="1:10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</row>
    <row r="488" spans="1:10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</row>
    <row r="489" spans="1:10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</row>
    <row r="490" spans="1:10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</row>
    <row r="491" spans="1:10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</row>
    <row r="492" spans="1:10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</row>
    <row r="494" spans="1:10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</row>
    <row r="495" spans="1:10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</row>
    <row r="496" spans="1:10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</row>
    <row r="497" spans="1:10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</row>
    <row r="498" spans="1:10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</row>
    <row r="499" spans="1:10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</row>
    <row r="500" spans="1:10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</row>
    <row r="501" spans="1:10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</row>
    <row r="503" spans="1:10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</row>
    <row r="504" spans="1:10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</row>
    <row r="505" spans="1:10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</row>
    <row r="506" spans="1:10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</row>
    <row r="507" spans="1:10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</row>
    <row r="508" spans="1:10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</row>
    <row r="509" spans="1:10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</row>
    <row r="510" spans="1:10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</row>
    <row r="511" spans="1:10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</row>
    <row r="512" spans="1:10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</row>
    <row r="513" spans="1:10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</row>
    <row r="514" spans="1:10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</row>
    <row r="515" spans="1:10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</row>
    <row r="516" spans="1:10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</row>
    <row r="517" spans="1:10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</row>
    <row r="518" spans="1:10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</row>
    <row r="519" spans="1:10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</row>
    <row r="520" spans="1:10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</row>
    <row r="521" spans="1:10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</row>
    <row r="522" spans="1:10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</row>
    <row r="523" spans="1:10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</row>
    <row r="524" spans="1:10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</row>
    <row r="525" spans="1:10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</row>
    <row r="526" spans="1:10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</row>
    <row r="527" spans="1:10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</row>
    <row r="528" spans="1:10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</row>
    <row r="529" spans="1:10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</row>
    <row r="530" spans="1:10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</row>
    <row r="531" spans="1:10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</row>
    <row r="532" spans="1:10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</row>
    <row r="533" spans="1:10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</row>
    <row r="534" spans="1:10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</row>
    <row r="535" spans="1:10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</row>
    <row r="536" spans="1:10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</row>
    <row r="537" spans="1:10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</row>
    <row r="538" spans="1:10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</row>
    <row r="539" spans="1:10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</row>
    <row r="540" spans="1:10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</row>
    <row r="541" spans="1:10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</row>
    <row r="542" spans="1:10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</row>
    <row r="543" spans="1:10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</row>
    <row r="544" spans="1:10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</row>
    <row r="545" spans="1:10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</row>
    <row r="546" spans="1:10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</row>
    <row r="547" spans="1:10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</row>
    <row r="548" spans="1:10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</row>
    <row r="549" spans="1:10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</row>
    <row r="550" spans="1:10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</row>
    <row r="551" spans="1:10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</row>
    <row r="552" spans="1:10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</row>
    <row r="553" spans="1:10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</row>
    <row r="554" spans="1:10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</row>
    <row r="555" spans="1:10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</row>
    <row r="556" spans="1:10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</row>
    <row r="557" spans="1:10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</row>
    <row r="558" spans="1:10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</row>
    <row r="559" spans="1:10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</row>
    <row r="560" spans="1:10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</row>
    <row r="561" spans="1:10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</row>
    <row r="562" spans="1:10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</row>
    <row r="563" spans="1:10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</row>
    <row r="564" spans="1:10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</row>
    <row r="565" spans="1:10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</row>
    <row r="566" spans="1:10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</row>
    <row r="567" spans="1:10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</row>
    <row r="568" spans="1:10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</row>
    <row r="569" spans="1:10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</row>
    <row r="570" spans="1:10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</row>
    <row r="571" spans="1:10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</row>
    <row r="572" spans="1:10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</row>
    <row r="573" spans="1:10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</row>
    <row r="574" spans="1:10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</row>
    <row r="575" spans="1:10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</row>
    <row r="576" spans="1:10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</row>
    <row r="577" spans="1:10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</row>
    <row r="578" spans="1:10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</row>
    <row r="579" spans="1:10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</row>
    <row r="580" spans="1:10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</row>
    <row r="581" spans="1:10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</row>
    <row r="582" spans="1:10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</row>
    <row r="583" spans="1:10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</row>
    <row r="584" spans="1:10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</row>
    <row r="585" spans="1:10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</row>
    <row r="586" spans="1:10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</row>
    <row r="587" spans="1:10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</row>
    <row r="588" spans="1:10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</row>
    <row r="589" spans="1:10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</row>
    <row r="590" spans="1:10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</row>
    <row r="591" spans="1:10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</row>
    <row r="592" spans="1:10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</row>
    <row r="593" spans="1:10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</row>
    <row r="594" spans="1:10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</row>
    <row r="595" spans="1:10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</row>
    <row r="596" spans="1:10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</row>
    <row r="597" spans="1:10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</row>
    <row r="598" spans="1:10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</row>
    <row r="599" spans="1:10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</row>
    <row r="600" spans="1:10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</row>
    <row r="601" spans="1:10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</row>
    <row r="602" spans="1:10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</row>
    <row r="603" spans="1:10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</row>
    <row r="604" spans="1:10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</row>
    <row r="605" spans="1:10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</row>
    <row r="606" spans="1:10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</row>
    <row r="607" spans="1:10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</row>
    <row r="608" spans="1:10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</row>
    <row r="609" spans="1:10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</row>
    <row r="610" spans="1:10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</row>
    <row r="611" spans="1:10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</row>
    <row r="612" spans="1:10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</row>
    <row r="613" spans="1:10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</row>
    <row r="614" spans="1:10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</row>
    <row r="615" spans="1:10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</row>
    <row r="616" spans="1:10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</row>
    <row r="617" spans="1:10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</row>
    <row r="618" spans="1:10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</row>
    <row r="619" spans="1:10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</row>
    <row r="620" spans="1:10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</row>
    <row r="621" spans="1:10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</row>
    <row r="622" spans="1:10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</row>
    <row r="623" spans="1:10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</row>
    <row r="624" spans="1:10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</row>
    <row r="625" spans="1:10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</row>
    <row r="626" spans="1:10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</row>
    <row r="627" spans="1:10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</row>
    <row r="628" spans="1:10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</row>
    <row r="629" spans="1:10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</row>
    <row r="630" spans="1:10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</row>
    <row r="631" spans="1:10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</row>
    <row r="632" spans="1:10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</row>
    <row r="633" spans="1:10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</row>
    <row r="634" spans="1:10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</row>
    <row r="635" spans="1:10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</row>
    <row r="636" spans="1:10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</row>
    <row r="637" spans="1:10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</row>
    <row r="638" spans="1:10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</row>
    <row r="639" spans="1:10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</row>
    <row r="640" spans="1:10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</row>
    <row r="641" spans="1:10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</row>
    <row r="642" spans="1:10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</row>
    <row r="643" spans="1:10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</row>
    <row r="644" spans="1:10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</row>
    <row r="645" spans="1:10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</row>
    <row r="646" spans="1:10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</row>
    <row r="647" spans="1:10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</row>
    <row r="648" spans="1:10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</row>
    <row r="649" spans="1:10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</row>
    <row r="650" spans="1:10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</row>
    <row r="651" spans="1:10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</row>
    <row r="652" spans="1:10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</row>
    <row r="653" spans="1:10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</row>
    <row r="654" spans="1:10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</row>
    <row r="655" spans="1:10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</row>
    <row r="656" spans="1:10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</row>
    <row r="657" spans="1:10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</row>
    <row r="658" spans="1:10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</row>
    <row r="659" spans="1:10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</row>
    <row r="660" spans="1:10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</row>
    <row r="661" spans="1:10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</row>
    <row r="662" spans="1:10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</row>
    <row r="663" spans="1:10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</row>
    <row r="664" spans="1:10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</row>
    <row r="665" spans="1:10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</row>
    <row r="666" spans="1:10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</row>
    <row r="667" spans="1:10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</row>
    <row r="668" spans="1:10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</row>
    <row r="669" spans="1:10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</row>
    <row r="670" spans="1:10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</row>
    <row r="671" spans="1:10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</row>
    <row r="672" spans="1:10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</row>
    <row r="673" spans="1:10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</row>
    <row r="674" spans="1:10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</row>
    <row r="675" spans="1:10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</row>
    <row r="676" spans="1:10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</row>
    <row r="677" spans="1:10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</row>
    <row r="678" spans="1:10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</row>
    <row r="679" spans="1:10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</row>
    <row r="680" spans="1:10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</row>
    <row r="681" spans="1:10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</row>
    <row r="682" spans="1:10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</row>
    <row r="683" spans="1:10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</row>
    <row r="684" spans="1:10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</row>
    <row r="685" spans="1:10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</row>
    <row r="686" spans="1:10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</row>
    <row r="687" spans="1:10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</row>
    <row r="688" spans="1:10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</row>
    <row r="689" spans="1:10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</row>
    <row r="690" spans="1:10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</row>
    <row r="691" spans="1:10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</row>
    <row r="692" spans="1:10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</row>
    <row r="693" spans="1:10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</row>
    <row r="694" spans="1:10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</row>
    <row r="695" spans="1:10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</row>
    <row r="696" spans="1:10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</row>
    <row r="697" spans="1:10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</row>
    <row r="698" spans="1:10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</row>
    <row r="699" spans="1:10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</row>
    <row r="700" spans="1:10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</row>
    <row r="701" spans="1:10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</row>
    <row r="702" spans="1:10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</row>
    <row r="703" spans="1:10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</row>
    <row r="704" spans="1:10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</row>
    <row r="705" spans="1:10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</row>
    <row r="706" spans="1:10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</row>
    <row r="707" spans="1:10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</row>
    <row r="708" spans="1:10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</row>
    <row r="709" spans="1:10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</row>
    <row r="710" spans="1:10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</row>
    <row r="711" spans="1:10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</row>
    <row r="712" spans="1:10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</row>
    <row r="713" spans="1:10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</row>
    <row r="714" spans="1:10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</row>
    <row r="715" spans="1:10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</row>
    <row r="716" spans="1:10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</row>
    <row r="717" spans="1:10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</row>
    <row r="718" spans="1:10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</row>
    <row r="719" spans="1:10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</row>
    <row r="720" spans="1:10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</row>
    <row r="721" spans="1:10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</row>
    <row r="722" spans="1:10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</row>
    <row r="723" spans="1:10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</row>
    <row r="724" spans="1:10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</row>
    <row r="725" spans="1:10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</row>
    <row r="726" spans="1:10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</row>
    <row r="727" spans="1:10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</row>
    <row r="728" spans="1:10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</row>
    <row r="729" spans="1:10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</row>
    <row r="730" spans="1:10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</row>
    <row r="731" spans="1:10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</row>
    <row r="732" spans="1:10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</row>
    <row r="733" spans="1:10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</row>
    <row r="734" spans="1:10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</row>
    <row r="735" spans="1:10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</row>
    <row r="736" spans="1:10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</row>
    <row r="737" spans="1:10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</row>
    <row r="738" spans="1:10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</row>
    <row r="739" spans="1:10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</row>
    <row r="740" spans="1:10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</row>
    <row r="741" spans="1:10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</row>
    <row r="742" spans="1:10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</row>
    <row r="743" spans="1:10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</row>
    <row r="744" spans="1:10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</row>
    <row r="745" spans="1:10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</row>
    <row r="746" spans="1:10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</row>
    <row r="747" spans="1:10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</row>
    <row r="748" spans="1:10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</row>
    <row r="749" spans="1:10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</row>
    <row r="750" spans="1:10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</row>
    <row r="751" spans="1:10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</row>
    <row r="752" spans="1:10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</row>
    <row r="753" spans="1:10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</row>
    <row r="754" spans="1:10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</row>
    <row r="755" spans="1:10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</row>
    <row r="756" spans="1:10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</row>
    <row r="757" spans="1:10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</row>
    <row r="758" spans="1:10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</row>
    <row r="759" spans="1:10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</row>
    <row r="760" spans="1:10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</row>
    <row r="761" spans="1:10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</row>
    <row r="762" spans="1:10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</row>
    <row r="763" spans="1:10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</row>
    <row r="764" spans="1:10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</row>
    <row r="765" spans="1:10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</row>
    <row r="766" spans="1:10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</row>
    <row r="767" spans="1:10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</row>
    <row r="768" spans="1:10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</row>
    <row r="769" spans="1:10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</row>
    <row r="770" spans="1:10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</row>
    <row r="771" spans="1:10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</row>
    <row r="772" spans="1:10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</row>
    <row r="773" spans="1:10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</row>
    <row r="774" spans="1:10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</row>
    <row r="775" spans="1:10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</row>
    <row r="776" spans="1:10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</row>
    <row r="777" spans="1:10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</row>
    <row r="778" spans="1:10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</row>
    <row r="779" spans="1:10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</row>
    <row r="780" spans="1:10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</row>
    <row r="781" spans="1:10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</row>
    <row r="782" spans="1:10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</row>
    <row r="783" spans="1:10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</row>
    <row r="784" spans="1:10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</row>
    <row r="785" spans="1:10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</row>
    <row r="786" spans="1:10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</row>
    <row r="787" spans="1:10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</row>
    <row r="788" spans="1:10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</row>
    <row r="789" spans="1:10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</row>
    <row r="790" spans="1:10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</row>
    <row r="791" spans="1:10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</row>
    <row r="792" spans="1:10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</row>
    <row r="793" spans="1:10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</row>
    <row r="794" spans="1:10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</row>
    <row r="795" spans="1:10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</row>
    <row r="796" spans="1:10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</row>
    <row r="797" spans="1:10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</row>
    <row r="798" spans="1:10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</row>
    <row r="799" spans="1:10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</row>
    <row r="800" spans="1:10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</row>
    <row r="801" spans="1:10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</row>
    <row r="802" spans="1:10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</row>
    <row r="803" spans="1:10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</row>
    <row r="804" spans="1:10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</row>
    <row r="805" spans="1:10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</row>
    <row r="806" spans="1:10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</row>
    <row r="807" spans="1:10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</row>
    <row r="808" spans="1:10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</row>
    <row r="809" spans="1:10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</row>
    <row r="810" spans="1:10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</row>
    <row r="811" spans="1:10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</row>
    <row r="812" spans="1:10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</row>
    <row r="813" spans="1:10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</row>
    <row r="814" spans="1:10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</row>
    <row r="815" spans="1:10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</row>
    <row r="816" spans="1:10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</row>
    <row r="817" spans="1:10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</row>
    <row r="818" spans="1:10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</row>
    <row r="819" spans="1:10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</row>
    <row r="820" spans="1:10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</row>
    <row r="821" spans="1:10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</row>
    <row r="822" spans="1:10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</row>
    <row r="823" spans="1:10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</row>
    <row r="824" spans="1:10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</row>
    <row r="825" spans="1:10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</row>
    <row r="826" spans="1:10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</row>
    <row r="827" spans="1:10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</row>
    <row r="828" spans="1:10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</row>
    <row r="829" spans="1:10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</row>
    <row r="830" spans="1:10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</row>
    <row r="831" spans="1:10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</row>
    <row r="832" spans="1:10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</row>
    <row r="833" spans="1:10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</row>
    <row r="834" spans="1:10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</row>
    <row r="835" spans="1:10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</row>
    <row r="836" spans="1:10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</row>
    <row r="837" spans="1:10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</row>
    <row r="838" spans="1:10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</row>
    <row r="839" spans="1:10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</row>
    <row r="840" spans="1:10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</row>
    <row r="841" spans="1:10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</row>
    <row r="842" spans="1:10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</row>
    <row r="843" spans="1:10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</row>
    <row r="844" spans="1:10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</row>
    <row r="845" spans="1:10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</row>
    <row r="846" spans="1:10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</row>
    <row r="847" spans="1:10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</row>
    <row r="848" spans="1:10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</row>
    <row r="849" spans="1:10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</row>
    <row r="850" spans="1:10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</row>
    <row r="851" spans="1:10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</row>
    <row r="852" spans="1:10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</row>
    <row r="853" spans="1:10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</row>
    <row r="854" spans="1:10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</row>
    <row r="855" spans="1:10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</row>
    <row r="856" spans="1:10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</row>
    <row r="857" spans="1:10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</row>
    <row r="858" spans="1:10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</row>
    <row r="859" spans="1:10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</row>
    <row r="860" spans="1:10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</row>
    <row r="861" spans="1:10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</row>
    <row r="862" spans="1:10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</row>
    <row r="863" spans="1:10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</row>
    <row r="864" spans="1:10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</row>
    <row r="865" spans="1:10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</row>
    <row r="866" spans="1:10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</row>
    <row r="867" spans="1:10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</row>
    <row r="868" spans="1:10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</row>
    <row r="869" spans="1:10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</row>
    <row r="870" spans="1:10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</row>
    <row r="871" spans="1:10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</row>
    <row r="872" spans="1:10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</row>
    <row r="873" spans="1:10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</row>
    <row r="874" spans="1:10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</row>
    <row r="875" spans="1:10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</row>
    <row r="876" spans="1:10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</row>
    <row r="877" spans="1:10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</row>
    <row r="878" spans="1:10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</row>
    <row r="879" spans="1:10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</row>
    <row r="880" spans="1:10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</row>
    <row r="881" spans="1:10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</row>
    <row r="882" spans="1:10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</row>
    <row r="883" spans="1:10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</row>
    <row r="884" spans="1:10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</row>
    <row r="885" spans="1:10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</row>
    <row r="886" spans="1:10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</row>
    <row r="887" spans="1:10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</row>
    <row r="888" spans="1:10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</row>
    <row r="889" spans="1:10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</row>
    <row r="890" spans="1:10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</row>
    <row r="891" spans="1:10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</row>
    <row r="892" spans="1:10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</row>
    <row r="893" spans="1:10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</row>
    <row r="894" spans="1:10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</row>
    <row r="895" spans="1:10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</row>
    <row r="896" spans="1:10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</row>
    <row r="897" spans="1:10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</row>
    <row r="898" spans="1:10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</row>
    <row r="899" spans="1:10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</row>
    <row r="900" spans="1:10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</row>
    <row r="901" spans="1:10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</row>
    <row r="902" spans="1:10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</row>
    <row r="903" spans="1:10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</row>
    <row r="904" spans="1:10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</row>
    <row r="905" spans="1:10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</row>
    <row r="906" spans="1:10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</row>
    <row r="907" spans="1:10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</row>
    <row r="908" spans="1:10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</row>
    <row r="909" spans="1:10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</row>
    <row r="910" spans="1:10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</row>
    <row r="911" spans="1:10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</row>
    <row r="912" spans="1:10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</row>
    <row r="913" spans="1:10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</row>
    <row r="914" spans="1:10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</row>
    <row r="915" spans="1:10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</row>
    <row r="916" spans="1:10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</row>
    <row r="917" spans="1:10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</row>
    <row r="918" spans="1:10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</row>
    <row r="919" spans="1:10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</row>
    <row r="920" spans="1:10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</row>
    <row r="921" spans="1:10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</row>
    <row r="922" spans="1:10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</row>
    <row r="923" spans="1:10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</row>
    <row r="924" spans="1:10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</row>
    <row r="925" spans="1:10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</row>
    <row r="926" spans="1:10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</row>
    <row r="927" spans="1:10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</row>
    <row r="928" spans="1:10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</row>
    <row r="929" spans="1:10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</row>
    <row r="930" spans="1:10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</row>
    <row r="931" spans="1:10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</row>
    <row r="932" spans="1:10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</row>
    <row r="933" spans="1:10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</row>
    <row r="934" spans="1:10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</row>
    <row r="935" spans="1:10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</row>
    <row r="936" spans="1:10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</row>
    <row r="937" spans="1:10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</row>
    <row r="938" spans="1:10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</row>
    <row r="939" spans="1:10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</row>
    <row r="940" spans="1:10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</row>
    <row r="941" spans="1:10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</row>
    <row r="942" spans="1:10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</row>
    <row r="943" spans="1:10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</row>
    <row r="944" spans="1:10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</row>
    <row r="945" spans="1:10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</row>
    <row r="946" spans="1:10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</row>
    <row r="947" spans="1:10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</row>
    <row r="948" spans="1:10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</row>
    <row r="949" spans="1:10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</row>
    <row r="950" spans="1:10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</row>
    <row r="951" spans="1:10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</row>
    <row r="952" spans="1:10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</row>
    <row r="953" spans="1:10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</row>
    <row r="954" spans="1:10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</row>
    <row r="955" spans="1:10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</row>
    <row r="956" spans="1:10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</row>
    <row r="957" spans="1:10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</row>
    <row r="958" spans="1:10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</row>
    <row r="959" spans="1:10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</row>
    <row r="960" spans="1:10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</row>
    <row r="961" spans="1:10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</row>
    <row r="962" spans="1:10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</row>
    <row r="963" spans="1:10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</row>
    <row r="964" spans="1:10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</row>
    <row r="965" spans="1:10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</row>
    <row r="966" spans="1:10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</row>
    <row r="967" spans="1:10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</row>
    <row r="968" spans="1:10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</row>
    <row r="969" spans="1:10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</row>
    <row r="970" spans="1:10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</row>
    <row r="971" spans="1:10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</row>
    <row r="972" spans="1:10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</row>
    <row r="973" spans="1:10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</row>
    <row r="974" spans="1:10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</row>
    <row r="975" spans="1:10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</row>
    <row r="976" spans="1:10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</row>
    <row r="977" spans="1:10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</row>
    <row r="978" spans="1:10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</row>
    <row r="979" spans="1:10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</row>
    <row r="980" spans="1:10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</row>
    <row r="981" spans="1:10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</row>
    <row r="982" spans="1:10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</row>
    <row r="983" spans="1:10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</row>
    <row r="984" spans="1:10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</row>
    <row r="985" spans="1:10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</row>
    <row r="986" spans="1:10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</row>
    <row r="987" spans="1:10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</row>
    <row r="988" spans="1:10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</row>
    <row r="989" spans="1:10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</row>
    <row r="990" spans="1:10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</row>
    <row r="991" spans="1:10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</row>
    <row r="992" spans="1:10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</row>
    <row r="993" spans="1:10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</row>
    <row r="994" spans="1:10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</row>
    <row r="995" spans="1:10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</row>
    <row r="996" spans="1:10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</row>
    <row r="997" spans="1:10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</row>
  </sheetData>
  <mergeCells count="4">
    <mergeCell ref="A1:J1"/>
    <mergeCell ref="A4:E4"/>
    <mergeCell ref="A30:K30"/>
    <mergeCell ref="A31:K31"/>
  </mergeCells>
  <hyperlinks>
    <hyperlink ref="E28" r:id="rId1" display="http://fyi.uwex.edu/wbic/" xr:uid="{00000000-0004-0000-0000-000000000000}"/>
  </hyperlinks>
  <pageMargins left="0.7" right="0.7" top="0.75" bottom="0.75" header="0.3" footer="0.3"/>
  <pageSetup scale="74" fitToHeight="0" orientation="landscape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1"/>
  <sheetViews>
    <sheetView showGridLines="0" topLeftCell="A25" workbookViewId="0">
      <selection activeCell="F29" sqref="F29"/>
    </sheetView>
  </sheetViews>
  <sheetFormatPr defaultColWidth="17.28515625" defaultRowHeight="15" customHeight="1" x14ac:dyDescent="0.2"/>
  <cols>
    <col min="1" max="1" width="2.7109375" customWidth="1"/>
    <col min="2" max="2" width="8.85546875" customWidth="1"/>
    <col min="3" max="3" width="15.42578125" customWidth="1"/>
    <col min="4" max="4" width="12.140625" customWidth="1"/>
    <col min="5" max="5" width="5.7109375" customWidth="1"/>
    <col min="6" max="6" width="8.7109375" customWidth="1"/>
    <col min="7" max="7" width="9.140625" customWidth="1"/>
    <col min="8" max="8" width="10" customWidth="1"/>
    <col min="9" max="9" width="1.7109375" customWidth="1"/>
    <col min="10" max="10" width="4.7109375" customWidth="1"/>
    <col min="11" max="11" width="10.140625" customWidth="1"/>
    <col min="12" max="26" width="6.7109375" customWidth="1"/>
  </cols>
  <sheetData>
    <row r="1" spans="1:26" ht="27" customHeight="1" x14ac:dyDescent="0.25">
      <c r="A1" s="131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4"/>
    </row>
    <row r="2" spans="1:26" ht="16.5" customHeight="1" x14ac:dyDescent="0.25">
      <c r="A2" s="5" t="s">
        <v>2</v>
      </c>
      <c r="B2" s="3"/>
      <c r="C2" s="3"/>
      <c r="D2" s="3"/>
      <c r="E2" s="3"/>
      <c r="F2" s="3"/>
      <c r="G2" s="3"/>
      <c r="H2" s="3"/>
      <c r="I2" s="3"/>
      <c r="J2" s="3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6" customHeight="1" x14ac:dyDescent="0.2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 x14ac:dyDescent="0.2">
      <c r="A4" s="4"/>
      <c r="B4" s="8"/>
      <c r="C4" s="7" t="s">
        <v>4</v>
      </c>
      <c r="D4" s="9"/>
      <c r="E4" s="10"/>
      <c r="F4" s="11"/>
      <c r="G4" s="7" t="s">
        <v>5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 customHeight="1" x14ac:dyDescent="0.2">
      <c r="A5" s="12"/>
      <c r="B5" s="12"/>
      <c r="C5" s="14" t="s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3.5" customHeight="1" x14ac:dyDescent="0.2">
      <c r="A6" s="122" t="s">
        <v>117</v>
      </c>
      <c r="B6" s="12"/>
      <c r="C6" s="121" t="s">
        <v>126</v>
      </c>
      <c r="D6" s="119"/>
      <c r="E6" s="119"/>
      <c r="F6" s="119"/>
      <c r="G6" s="119"/>
      <c r="H6" s="120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 customHeight="1" x14ac:dyDescent="0.2">
      <c r="A7" s="132" t="s">
        <v>16</v>
      </c>
      <c r="B7" s="133"/>
      <c r="C7" s="21"/>
      <c r="D7" s="21"/>
      <c r="E7" s="21"/>
      <c r="F7" s="21"/>
      <c r="G7" s="21"/>
      <c r="H7" s="21"/>
      <c r="I7" s="21"/>
      <c r="J7" s="2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2">
      <c r="A8" s="23"/>
      <c r="B8" s="25"/>
      <c r="C8" s="25"/>
      <c r="D8" s="27" t="s">
        <v>20</v>
      </c>
      <c r="E8" s="29" t="s">
        <v>21</v>
      </c>
      <c r="F8" s="29" t="s">
        <v>23</v>
      </c>
      <c r="G8" s="29" t="s">
        <v>24</v>
      </c>
      <c r="H8" s="29" t="s">
        <v>25</v>
      </c>
      <c r="I8" s="34"/>
      <c r="J8" s="34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 x14ac:dyDescent="0.2">
      <c r="A9" s="7" t="s">
        <v>103</v>
      </c>
      <c r="B9" s="12"/>
      <c r="C9" s="4"/>
      <c r="D9" s="36">
        <v>1300</v>
      </c>
      <c r="E9" s="39" t="s">
        <v>29</v>
      </c>
      <c r="F9" s="42">
        <v>55</v>
      </c>
      <c r="G9" s="44" t="s">
        <v>37</v>
      </c>
      <c r="H9" s="47">
        <f>D9*(F9/100)</f>
        <v>715.00000000000011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4.5" customHeight="1" x14ac:dyDescent="0.2">
      <c r="A10" s="4"/>
      <c r="B10" s="4"/>
      <c r="C10" s="4"/>
      <c r="D10" s="7"/>
      <c r="E10" s="7"/>
      <c r="F10" s="7" t="s">
        <v>39</v>
      </c>
      <c r="G10" s="7"/>
      <c r="H10" s="4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 customHeight="1" x14ac:dyDescent="0.2">
      <c r="A11" s="21" t="s">
        <v>40</v>
      </c>
      <c r="B11" s="21"/>
      <c r="C11" s="21"/>
      <c r="D11" s="21"/>
      <c r="E11" s="21"/>
      <c r="F11" s="21"/>
      <c r="G11" s="21"/>
      <c r="H11" s="51"/>
      <c r="I11" s="21"/>
      <c r="J11" s="2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 customHeight="1" x14ac:dyDescent="0.2">
      <c r="A12" s="23"/>
      <c r="B12" s="25"/>
      <c r="C12" s="25"/>
      <c r="D12" s="29" t="s">
        <v>41</v>
      </c>
      <c r="E12" s="29" t="s">
        <v>42</v>
      </c>
      <c r="F12" s="29" t="s">
        <v>43</v>
      </c>
      <c r="G12" s="29" t="s">
        <v>44</v>
      </c>
      <c r="H12" s="29" t="s">
        <v>45</v>
      </c>
      <c r="I12" s="52"/>
      <c r="J12" s="5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 customHeight="1" x14ac:dyDescent="0.2">
      <c r="A13" s="7" t="s">
        <v>46</v>
      </c>
      <c r="B13" s="54"/>
      <c r="C13" s="4"/>
      <c r="D13" s="7"/>
      <c r="E13" s="7"/>
      <c r="F13" s="7"/>
      <c r="G13" s="7"/>
      <c r="H13" s="7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.75" customHeight="1" x14ac:dyDescent="0.2">
      <c r="A14" s="4"/>
      <c r="B14" s="7" t="s">
        <v>48</v>
      </c>
      <c r="C14" s="7"/>
      <c r="D14" s="55">
        <v>1100</v>
      </c>
      <c r="E14" s="39" t="s">
        <v>29</v>
      </c>
      <c r="F14" s="56">
        <v>45</v>
      </c>
      <c r="G14" s="44" t="s">
        <v>37</v>
      </c>
      <c r="H14" s="57">
        <f>D14*(F14/100)</f>
        <v>495</v>
      </c>
      <c r="I14" s="58"/>
      <c r="J14" s="4"/>
      <c r="K14" s="4"/>
    </row>
    <row r="15" spans="1:26" ht="12.75" customHeight="1" x14ac:dyDescent="0.2">
      <c r="A15" s="12"/>
      <c r="B15" s="7" t="s">
        <v>50</v>
      </c>
      <c r="C15" s="7"/>
      <c r="D15" s="39"/>
      <c r="E15" s="39"/>
      <c r="F15" s="77">
        <v>7</v>
      </c>
      <c r="G15" s="39" t="s">
        <v>51</v>
      </c>
      <c r="H15" s="57">
        <f>F15</f>
        <v>7</v>
      </c>
      <c r="I15" s="58"/>
      <c r="J15" s="4"/>
      <c r="K15" s="4"/>
    </row>
    <row r="16" spans="1:26" ht="12.75" customHeight="1" x14ac:dyDescent="0.2">
      <c r="A16" s="4"/>
      <c r="B16" s="7" t="s">
        <v>52</v>
      </c>
      <c r="C16" s="7"/>
      <c r="D16" s="39"/>
      <c r="E16" s="39"/>
      <c r="F16" s="39"/>
      <c r="G16" s="39"/>
      <c r="H16" s="59">
        <f>SUM(H14:H15)</f>
        <v>502</v>
      </c>
      <c r="I16" s="4"/>
      <c r="J16" s="4"/>
      <c r="K16" s="4"/>
    </row>
    <row r="17" spans="1:26" ht="12.75" customHeight="1" x14ac:dyDescent="0.2">
      <c r="A17" s="21" t="s">
        <v>53</v>
      </c>
      <c r="B17" s="60"/>
      <c r="C17" s="60"/>
      <c r="D17" s="60"/>
      <c r="E17" s="60"/>
      <c r="F17" s="60"/>
      <c r="G17" s="60"/>
      <c r="H17" s="60"/>
      <c r="I17" s="61"/>
      <c r="J17" s="60"/>
      <c r="K17" s="4"/>
    </row>
    <row r="18" spans="1:26" ht="12.75" customHeight="1" x14ac:dyDescent="0.2">
      <c r="A18" s="4"/>
      <c r="B18" s="7" t="s">
        <v>54</v>
      </c>
      <c r="C18" s="62"/>
      <c r="D18" s="63">
        <v>2.5</v>
      </c>
      <c r="E18" s="39" t="s">
        <v>55</v>
      </c>
      <c r="F18" s="7" t="s">
        <v>56</v>
      </c>
      <c r="G18" s="4"/>
      <c r="H18" s="64">
        <f>H19/D18</f>
        <v>80</v>
      </c>
      <c r="I18" s="4"/>
      <c r="J18" s="39" t="s">
        <v>57</v>
      </c>
      <c r="K18" s="4"/>
    </row>
    <row r="19" spans="1:26" ht="12.75" customHeight="1" x14ac:dyDescent="0.2">
      <c r="A19" s="4"/>
      <c r="B19" s="7" t="s">
        <v>58</v>
      </c>
      <c r="C19" s="65"/>
      <c r="D19" s="66">
        <v>9</v>
      </c>
      <c r="E19" s="39" t="s">
        <v>59</v>
      </c>
      <c r="F19" s="7" t="s">
        <v>60</v>
      </c>
      <c r="G19" s="65"/>
      <c r="H19" s="64">
        <f>D9-D14</f>
        <v>200</v>
      </c>
      <c r="I19" s="4"/>
      <c r="J19" s="39" t="s">
        <v>61</v>
      </c>
      <c r="K19" s="4"/>
    </row>
    <row r="20" spans="1:26" ht="12.75" customHeight="1" x14ac:dyDescent="0.2">
      <c r="A20" s="21" t="s">
        <v>62</v>
      </c>
      <c r="B20" s="60"/>
      <c r="C20" s="60"/>
      <c r="D20" s="60"/>
      <c r="E20" s="60"/>
      <c r="F20" s="21"/>
      <c r="G20" s="60"/>
      <c r="H20" s="67"/>
      <c r="I20" s="60"/>
      <c r="J20" s="68"/>
      <c r="K20" s="4"/>
    </row>
    <row r="21" spans="1:26" ht="12.75" customHeight="1" x14ac:dyDescent="0.2">
      <c r="A21" s="69" t="s">
        <v>63</v>
      </c>
      <c r="B21" s="4"/>
      <c r="C21" s="70"/>
      <c r="D21" s="4"/>
      <c r="E21" s="4"/>
      <c r="F21" s="4"/>
      <c r="G21" s="4"/>
      <c r="H21" s="58"/>
      <c r="I21" s="4"/>
      <c r="J21" s="4"/>
      <c r="K21" s="4"/>
    </row>
    <row r="22" spans="1:26" ht="12.75" customHeight="1" x14ac:dyDescent="0.2">
      <c r="A22" s="4"/>
      <c r="B22" s="7" t="s">
        <v>64</v>
      </c>
      <c r="C22" s="7"/>
      <c r="D22" s="12"/>
      <c r="E22" s="4"/>
      <c r="F22" s="12"/>
      <c r="G22" s="12"/>
      <c r="H22" s="71">
        <v>1.56</v>
      </c>
      <c r="I22" s="58"/>
      <c r="J22" s="4"/>
      <c r="K22" s="4"/>
    </row>
    <row r="23" spans="1:26" ht="12.75" customHeight="1" x14ac:dyDescent="0.2">
      <c r="A23" s="4"/>
      <c r="B23" s="7" t="s">
        <v>65</v>
      </c>
      <c r="C23" s="4"/>
      <c r="D23" s="7"/>
      <c r="E23" s="12"/>
      <c r="F23" s="4"/>
      <c r="G23" s="7"/>
      <c r="H23" s="72">
        <f>H22*H18</f>
        <v>124.80000000000001</v>
      </c>
      <c r="I23" s="58"/>
      <c r="J23" s="4"/>
      <c r="K23" s="4"/>
    </row>
    <row r="24" spans="1:26" ht="12.75" customHeight="1" x14ac:dyDescent="0.2">
      <c r="A24" s="4"/>
      <c r="B24" s="7" t="s">
        <v>66</v>
      </c>
      <c r="C24" s="12"/>
      <c r="D24" s="12"/>
      <c r="E24" s="12"/>
      <c r="F24" s="12"/>
      <c r="G24" s="12"/>
      <c r="H24" s="103">
        <v>0.62</v>
      </c>
      <c r="I24" s="58"/>
      <c r="J24" s="4"/>
      <c r="K24" s="4"/>
    </row>
    <row r="25" spans="1:26" ht="12.75" customHeight="1" x14ac:dyDescent="0.2">
      <c r="A25" s="21" t="s">
        <v>67</v>
      </c>
      <c r="B25" s="60"/>
      <c r="C25" s="60"/>
      <c r="D25" s="60"/>
      <c r="E25" s="60"/>
      <c r="F25" s="60"/>
      <c r="G25" s="60"/>
      <c r="H25" s="60"/>
      <c r="I25" s="61"/>
      <c r="J25" s="60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 x14ac:dyDescent="0.2">
      <c r="A26" s="4"/>
      <c r="B26" s="7" t="s">
        <v>68</v>
      </c>
      <c r="C26" s="4"/>
      <c r="D26" s="55">
        <v>1</v>
      </c>
      <c r="E26" s="39" t="s">
        <v>69</v>
      </c>
      <c r="F26" s="73"/>
      <c r="G26" s="44"/>
      <c r="H26" s="57">
        <f>H16*(D26/100)</f>
        <v>5.0200000000000005</v>
      </c>
      <c r="I26" s="58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 x14ac:dyDescent="0.2">
      <c r="A27" s="4"/>
      <c r="B27" s="7" t="s">
        <v>70</v>
      </c>
      <c r="C27" s="4"/>
      <c r="D27" s="74">
        <f>H16</f>
        <v>502</v>
      </c>
      <c r="E27" s="39" t="s">
        <v>71</v>
      </c>
      <c r="F27" s="55">
        <v>6.3</v>
      </c>
      <c r="G27" s="44" t="s">
        <v>72</v>
      </c>
      <c r="H27" s="57">
        <f>D27*(F27/100)*(H$18/365)</f>
        <v>6.9317260273972598</v>
      </c>
      <c r="I27" s="75" t="s">
        <v>73</v>
      </c>
      <c r="J27" s="4"/>
      <c r="K27" s="4"/>
    </row>
    <row r="28" spans="1:26" ht="12.75" customHeight="1" x14ac:dyDescent="0.2">
      <c r="A28" s="4"/>
      <c r="B28" s="7" t="s">
        <v>74</v>
      </c>
      <c r="C28" s="4"/>
      <c r="D28" s="74">
        <f>0.5*H23</f>
        <v>62.400000000000006</v>
      </c>
      <c r="E28" s="39" t="s">
        <v>71</v>
      </c>
      <c r="F28" s="55">
        <v>6.3</v>
      </c>
      <c r="G28" s="44" t="s">
        <v>72</v>
      </c>
      <c r="H28" s="57">
        <f>(D28)*(F28/100)*(H$18/365)</f>
        <v>0.8616328767123288</v>
      </c>
      <c r="I28" s="75" t="s">
        <v>73</v>
      </c>
      <c r="J28" s="4"/>
      <c r="K28" s="4"/>
    </row>
    <row r="29" spans="1:26" ht="12.75" customHeight="1" x14ac:dyDescent="0.2">
      <c r="A29" s="4"/>
      <c r="B29" s="7" t="s">
        <v>75</v>
      </c>
      <c r="C29" s="4"/>
      <c r="D29" s="76">
        <v>500</v>
      </c>
      <c r="E29" s="39" t="s">
        <v>29</v>
      </c>
      <c r="F29" s="56">
        <v>60</v>
      </c>
      <c r="G29" s="44" t="s">
        <v>76</v>
      </c>
      <c r="H29" s="57">
        <f>D29*(F29/2000)</f>
        <v>15</v>
      </c>
      <c r="I29" s="58"/>
      <c r="J29" s="4"/>
      <c r="K29" s="4"/>
    </row>
    <row r="30" spans="1:26" ht="12.75" customHeight="1" x14ac:dyDescent="0.2">
      <c r="A30" s="4"/>
      <c r="B30" s="7" t="s">
        <v>77</v>
      </c>
      <c r="C30" s="4"/>
      <c r="D30" s="39"/>
      <c r="E30" s="39"/>
      <c r="F30" s="77">
        <v>5</v>
      </c>
      <c r="G30" s="44" t="s">
        <v>51</v>
      </c>
      <c r="H30" s="57">
        <f t="shared" ref="H30:H31" si="0">F30</f>
        <v>5</v>
      </c>
      <c r="I30" s="4"/>
      <c r="J30" s="54"/>
      <c r="K30" s="4"/>
    </row>
    <row r="31" spans="1:26" ht="12.75" customHeight="1" x14ac:dyDescent="0.2">
      <c r="A31" s="4"/>
      <c r="B31" s="7" t="s">
        <v>78</v>
      </c>
      <c r="C31" s="4"/>
      <c r="D31" s="39"/>
      <c r="E31" s="39"/>
      <c r="F31" s="77">
        <v>5</v>
      </c>
      <c r="G31" s="44" t="s">
        <v>51</v>
      </c>
      <c r="H31" s="57">
        <f t="shared" si="0"/>
        <v>5</v>
      </c>
      <c r="I31" s="58"/>
      <c r="J31" s="4"/>
      <c r="K31" s="4"/>
    </row>
    <row r="32" spans="1:26" ht="12.75" customHeight="1" x14ac:dyDescent="0.2">
      <c r="A32" s="4"/>
      <c r="B32" s="134" t="s">
        <v>79</v>
      </c>
      <c r="C32" s="126"/>
      <c r="D32" s="126"/>
      <c r="E32" s="39"/>
      <c r="F32" s="77">
        <v>0</v>
      </c>
      <c r="G32" s="44" t="s">
        <v>80</v>
      </c>
      <c r="H32" s="57">
        <v>2.27</v>
      </c>
      <c r="I32" s="58"/>
      <c r="J32" s="4"/>
      <c r="K32" s="4"/>
    </row>
    <row r="33" spans="1:26" ht="12.75" customHeight="1" x14ac:dyDescent="0.2">
      <c r="A33" s="4"/>
      <c r="B33" s="7" t="s">
        <v>81</v>
      </c>
      <c r="C33" s="4"/>
      <c r="D33" s="4"/>
      <c r="E33" s="39"/>
      <c r="F33" s="77">
        <v>5</v>
      </c>
      <c r="G33" s="44" t="s">
        <v>51</v>
      </c>
      <c r="H33" s="57">
        <f t="shared" ref="H33:H35" si="1">F33</f>
        <v>5</v>
      </c>
      <c r="I33" s="58"/>
      <c r="J33" s="4"/>
      <c r="K33" s="4"/>
    </row>
    <row r="34" spans="1:26" ht="12.75" customHeight="1" x14ac:dyDescent="0.2">
      <c r="A34" s="4"/>
      <c r="B34" s="7" t="s">
        <v>82</v>
      </c>
      <c r="C34" s="4"/>
      <c r="D34" s="4"/>
      <c r="E34" s="39"/>
      <c r="F34" s="77">
        <v>45</v>
      </c>
      <c r="G34" s="39" t="s">
        <v>51</v>
      </c>
      <c r="H34" s="57">
        <f t="shared" si="1"/>
        <v>45</v>
      </c>
      <c r="I34" s="58"/>
      <c r="J34" s="4"/>
      <c r="K34" s="4"/>
    </row>
    <row r="35" spans="1:26" ht="12.75" customHeight="1" x14ac:dyDescent="0.2">
      <c r="A35" s="12"/>
      <c r="B35" s="7" t="s">
        <v>83</v>
      </c>
      <c r="C35" s="12"/>
      <c r="D35" s="39"/>
      <c r="E35" s="39"/>
      <c r="F35" s="78">
        <v>10</v>
      </c>
      <c r="G35" s="44" t="s">
        <v>51</v>
      </c>
      <c r="H35" s="79">
        <f t="shared" si="1"/>
        <v>10</v>
      </c>
      <c r="I35" s="58"/>
      <c r="J35" s="4"/>
      <c r="K35" s="4"/>
    </row>
    <row r="36" spans="1:26" ht="12.75" customHeight="1" x14ac:dyDescent="0.2">
      <c r="A36" s="4"/>
      <c r="B36" s="80" t="s">
        <v>84</v>
      </c>
      <c r="C36" s="81"/>
      <c r="D36" s="82"/>
      <c r="E36" s="82"/>
      <c r="F36" s="82"/>
      <c r="G36" s="82"/>
      <c r="H36" s="59">
        <f>SUM(H26:H35)</f>
        <v>100.08335890410959</v>
      </c>
      <c r="I36" s="58"/>
      <c r="J36" s="4"/>
      <c r="K36" s="4"/>
    </row>
    <row r="37" spans="1:26" ht="12.75" customHeight="1" x14ac:dyDescent="0.2">
      <c r="A37" s="21" t="s">
        <v>85</v>
      </c>
      <c r="B37" s="21"/>
      <c r="C37" s="21"/>
      <c r="D37" s="21"/>
      <c r="E37" s="21"/>
      <c r="F37" s="21"/>
      <c r="G37" s="21"/>
      <c r="H37" s="21"/>
      <c r="I37" s="61"/>
      <c r="J37" s="60"/>
      <c r="K37" s="4"/>
    </row>
    <row r="38" spans="1:26" ht="12.75" customHeight="1" x14ac:dyDescent="0.2">
      <c r="A38" s="69" t="s">
        <v>86</v>
      </c>
      <c r="B38" s="7"/>
      <c r="C38" s="7"/>
      <c r="D38" s="7"/>
      <c r="E38" s="7"/>
      <c r="F38" s="7"/>
      <c r="G38" s="7"/>
      <c r="H38" s="7"/>
      <c r="I38" s="58"/>
      <c r="J38" s="12"/>
      <c r="K38" s="4"/>
    </row>
    <row r="39" spans="1:26" ht="12.75" customHeight="1" x14ac:dyDescent="0.2">
      <c r="A39" s="4"/>
      <c r="B39" s="7" t="s">
        <v>87</v>
      </c>
      <c r="C39" s="4"/>
      <c r="D39" s="83">
        <v>0.6</v>
      </c>
      <c r="E39" s="7" t="s">
        <v>88</v>
      </c>
      <c r="F39" s="4"/>
      <c r="G39" s="84"/>
      <c r="H39" s="86">
        <f>D39*H18</f>
        <v>48</v>
      </c>
      <c r="I39" s="58"/>
      <c r="J39" s="4"/>
      <c r="K39" s="4"/>
    </row>
    <row r="40" spans="1:26" s="97" customFormat="1" ht="12.75" customHeight="1" x14ac:dyDescent="0.2">
      <c r="A40" s="109" t="s">
        <v>114</v>
      </c>
      <c r="B40" s="109"/>
      <c r="C40" s="109"/>
      <c r="D40" s="110"/>
      <c r="E40" s="109"/>
      <c r="F40" s="109"/>
      <c r="G40" s="111"/>
      <c r="H40" s="112"/>
      <c r="I40" s="117"/>
      <c r="J40" s="109"/>
      <c r="K40" s="12"/>
    </row>
    <row r="41" spans="1:26" ht="12.75" customHeight="1" x14ac:dyDescent="0.2">
      <c r="A41" s="4"/>
      <c r="B41" s="7" t="s">
        <v>89</v>
      </c>
      <c r="C41" s="12"/>
      <c r="D41" s="12"/>
      <c r="E41" s="12"/>
      <c r="F41" s="12"/>
      <c r="G41" s="12"/>
      <c r="H41" s="86">
        <f>(H23+H46+H36)/H19</f>
        <v>1.3644167945205481</v>
      </c>
      <c r="I41" s="58"/>
      <c r="J41" s="4"/>
      <c r="K41" s="4"/>
    </row>
    <row r="42" spans="1:26" ht="12.75" customHeight="1" x14ac:dyDescent="0.2">
      <c r="A42" s="21" t="s">
        <v>90</v>
      </c>
      <c r="B42" s="21"/>
      <c r="C42" s="21"/>
      <c r="D42" s="21"/>
      <c r="E42" s="21"/>
      <c r="F42" s="21"/>
      <c r="G42" s="21"/>
      <c r="H42" s="21"/>
      <c r="I42" s="61"/>
      <c r="J42" s="60"/>
      <c r="K42" s="4"/>
    </row>
    <row r="43" spans="1:26" ht="12.75" customHeight="1" x14ac:dyDescent="0.2">
      <c r="A43" s="4"/>
      <c r="B43" s="7" t="s">
        <v>91</v>
      </c>
      <c r="C43" s="4"/>
      <c r="D43" s="4"/>
      <c r="E43" s="4"/>
      <c r="F43" s="4"/>
      <c r="G43" s="4"/>
      <c r="H43" s="72">
        <f>H9</f>
        <v>715.00000000000011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customHeight="1" x14ac:dyDescent="0.2">
      <c r="A44" s="12"/>
      <c r="B44" s="7" t="s">
        <v>92</v>
      </c>
      <c r="C44" s="12"/>
      <c r="D44" s="12"/>
      <c r="E44" s="12"/>
      <c r="F44" s="12"/>
      <c r="G44" s="12"/>
      <c r="H44" s="72">
        <f>H16+H23+H36</f>
        <v>726.88335890410951</v>
      </c>
      <c r="I44" s="4"/>
      <c r="J44" s="4"/>
      <c r="K44" s="4"/>
    </row>
    <row r="45" spans="1:26" ht="12.75" customHeight="1" x14ac:dyDescent="0.2">
      <c r="A45" s="7" t="s">
        <v>93</v>
      </c>
      <c r="B45" s="4"/>
      <c r="C45" s="7"/>
      <c r="D45" s="7"/>
      <c r="E45" s="7"/>
      <c r="F45" s="7"/>
      <c r="G45" s="7" t="s">
        <v>51</v>
      </c>
      <c r="H45" s="86">
        <f>H43-H44</f>
        <v>-11.8833589041094</v>
      </c>
      <c r="I45" s="58"/>
      <c r="J45" s="4"/>
      <c r="K45" s="4"/>
    </row>
    <row r="46" spans="1:26" ht="12.75" customHeight="1" x14ac:dyDescent="0.2">
      <c r="A46" s="12"/>
      <c r="B46" s="7" t="s">
        <v>94</v>
      </c>
      <c r="C46" s="12"/>
      <c r="D46" s="12"/>
      <c r="E46" s="12"/>
      <c r="F46" s="12"/>
      <c r="G46" s="12"/>
      <c r="H46" s="72">
        <f>H39</f>
        <v>48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customHeight="1" x14ac:dyDescent="0.2">
      <c r="A47" s="7" t="s">
        <v>95</v>
      </c>
      <c r="B47" s="4"/>
      <c r="C47" s="7"/>
      <c r="D47" s="7"/>
      <c r="E47" s="7"/>
      <c r="F47" s="7"/>
      <c r="G47" s="7" t="s">
        <v>51</v>
      </c>
      <c r="H47" s="86">
        <f>H45-H46</f>
        <v>-59.8833589041094</v>
      </c>
      <c r="I47" s="58"/>
      <c r="J47" s="4"/>
      <c r="K47" s="4"/>
    </row>
    <row r="48" spans="1:26" ht="12.75" customHeight="1" x14ac:dyDescent="0.2">
      <c r="A48" s="21" t="s">
        <v>96</v>
      </c>
      <c r="B48" s="21"/>
      <c r="C48" s="21"/>
      <c r="D48" s="21"/>
      <c r="E48" s="21"/>
      <c r="F48" s="21"/>
      <c r="G48" s="21"/>
      <c r="H48" s="51"/>
      <c r="I48" s="51"/>
      <c r="J48" s="21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 x14ac:dyDescent="0.2">
      <c r="A49" s="4"/>
      <c r="B49" s="7" t="s">
        <v>97</v>
      </c>
      <c r="C49" s="7"/>
      <c r="D49" s="4"/>
      <c r="E49" s="4"/>
      <c r="F49" s="4"/>
      <c r="G49" s="4"/>
      <c r="H49" s="87">
        <f>(H44+H46)/(D9/100)</f>
        <v>59.606412223393036</v>
      </c>
      <c r="I49" s="49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 customHeight="1" x14ac:dyDescent="0.2">
      <c r="A50" s="4"/>
      <c r="B50" s="7" t="s">
        <v>98</v>
      </c>
      <c r="C50" s="7"/>
      <c r="D50" s="4"/>
      <c r="E50" s="4"/>
      <c r="F50" s="4"/>
      <c r="G50" s="4"/>
      <c r="H50" s="87">
        <f>(H44+H46-H35)/(D9/100)</f>
        <v>58.83718145416227</v>
      </c>
      <c r="I50" s="4"/>
      <c r="J50" s="4"/>
      <c r="K50" s="4"/>
    </row>
    <row r="51" spans="1:26" ht="12.75" customHeight="1" x14ac:dyDescent="0.2">
      <c r="A51" s="7"/>
      <c r="B51" s="4"/>
      <c r="C51" s="7" t="s">
        <v>99</v>
      </c>
      <c r="D51" s="4"/>
      <c r="E51" s="4"/>
      <c r="F51" s="88">
        <v>1200</v>
      </c>
      <c r="G51" s="7" t="s">
        <v>61</v>
      </c>
      <c r="H51" s="4"/>
      <c r="I51" s="58"/>
      <c r="J51" s="4"/>
      <c r="K51" s="4"/>
    </row>
    <row r="52" spans="1:26" ht="12.75" customHeight="1" x14ac:dyDescent="0.2">
      <c r="A52" s="4"/>
      <c r="B52" s="7" t="s">
        <v>100</v>
      </c>
      <c r="C52" s="4"/>
      <c r="D52" s="4"/>
      <c r="E52" s="4"/>
      <c r="F52" s="4"/>
      <c r="G52" s="4"/>
      <c r="H52" s="90">
        <f>(H9-H23-H36-H39-H15)/F51*100</f>
        <v>36.259720091324205</v>
      </c>
      <c r="I52" s="4"/>
      <c r="J52" s="4"/>
      <c r="K52" s="4"/>
    </row>
    <row r="53" spans="1:26" ht="12.75" customHeight="1" x14ac:dyDescent="0.2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4"/>
    </row>
    <row r="54" spans="1:26" ht="12.75" customHeight="1" x14ac:dyDescent="0.25">
      <c r="A54" s="48" t="s">
        <v>38</v>
      </c>
      <c r="B54" s="50"/>
      <c r="C54" s="50"/>
      <c r="D54" s="50"/>
      <c r="E54" s="53" t="str">
        <f>HYPERLINK("http://fyi.uwex.edu/wbic/","http://fyi.uwex.edu/wbic/")</f>
        <v>http://fyi.uwex.edu/wbic/</v>
      </c>
      <c r="F54" s="50"/>
      <c r="G54" s="50"/>
      <c r="H54" s="50"/>
      <c r="I54" s="50"/>
      <c r="J54" s="50"/>
      <c r="K54" s="4"/>
    </row>
    <row r="55" spans="1:26" ht="9" customHeight="1" x14ac:dyDescent="0.25">
      <c r="A55" s="48"/>
      <c r="B55" s="50"/>
      <c r="C55" s="50"/>
      <c r="D55" s="50"/>
      <c r="E55" s="53"/>
      <c r="F55" s="50"/>
      <c r="G55" s="50"/>
      <c r="H55" s="50"/>
      <c r="I55" s="50"/>
      <c r="J55" s="50"/>
      <c r="K55" s="4"/>
    </row>
    <row r="56" spans="1:26" ht="24" customHeight="1" x14ac:dyDescent="0.2">
      <c r="A56" s="129" t="s">
        <v>47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</row>
    <row r="57" spans="1:26" ht="12.75" customHeight="1" x14ac:dyDescent="0.2">
      <c r="A57" s="130" t="s">
        <v>49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11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1:11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1:11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1:11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1:11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1:11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</row>
    <row r="695" spans="1:11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</row>
    <row r="696" spans="1:11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</row>
    <row r="697" spans="1:11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</row>
    <row r="699" spans="1:11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</row>
    <row r="700" spans="1:11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</row>
    <row r="701" spans="1:11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</row>
    <row r="702" spans="1:11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</row>
    <row r="703" spans="1:11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</row>
    <row r="704" spans="1:11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</row>
    <row r="705" spans="1:11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</row>
    <row r="706" spans="1:11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</row>
    <row r="707" spans="1:11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</row>
    <row r="708" spans="1:11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</row>
    <row r="709" spans="1:11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</row>
    <row r="710" spans="1:11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</row>
    <row r="711" spans="1:11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</row>
    <row r="712" spans="1:11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</row>
    <row r="713" spans="1:11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</row>
    <row r="714" spans="1:11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</row>
    <row r="715" spans="1:11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</row>
    <row r="716" spans="1:11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</row>
    <row r="717" spans="1:11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</row>
    <row r="718" spans="1:11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</row>
    <row r="719" spans="1:11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</row>
    <row r="720" spans="1:11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</row>
    <row r="721" spans="1:11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</row>
    <row r="722" spans="1:11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</row>
    <row r="723" spans="1:11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</row>
    <row r="724" spans="1:11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</row>
    <row r="725" spans="1:11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</row>
    <row r="726" spans="1:11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</row>
    <row r="727" spans="1:11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</row>
    <row r="728" spans="1:11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</row>
    <row r="729" spans="1:11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</row>
    <row r="730" spans="1:11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</row>
    <row r="731" spans="1:11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</row>
    <row r="732" spans="1:11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</row>
    <row r="734" spans="1:11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</row>
    <row r="735" spans="1:11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</row>
    <row r="736" spans="1:11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</row>
    <row r="737" spans="1:11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</row>
    <row r="738" spans="1:11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</row>
    <row r="739" spans="1:11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</row>
    <row r="740" spans="1:11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</row>
    <row r="741" spans="1:11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</row>
    <row r="742" spans="1:11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</row>
    <row r="743" spans="1:11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</row>
    <row r="744" spans="1:11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</row>
    <row r="745" spans="1:11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</row>
    <row r="746" spans="1:11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</row>
    <row r="747" spans="1:11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</row>
    <row r="748" spans="1:11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</row>
    <row r="749" spans="1:11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</row>
    <row r="751" spans="1:11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</row>
    <row r="752" spans="1:11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</row>
    <row r="753" spans="1:11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</row>
    <row r="754" spans="1:11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</row>
    <row r="755" spans="1:11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</row>
    <row r="756" spans="1:11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</row>
    <row r="757" spans="1:11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</row>
    <row r="758" spans="1:11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</row>
    <row r="759" spans="1:11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</row>
    <row r="760" spans="1:11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</row>
    <row r="761" spans="1:11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</row>
    <row r="762" spans="1:11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</row>
    <row r="763" spans="1:11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</row>
    <row r="764" spans="1:11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</row>
    <row r="765" spans="1:11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</row>
    <row r="766" spans="1:11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</row>
    <row r="767" spans="1:11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</row>
    <row r="768" spans="1:11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</row>
    <row r="769" spans="1:11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</row>
    <row r="770" spans="1:11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</row>
    <row r="771" spans="1:11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</row>
    <row r="772" spans="1:11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</row>
    <row r="773" spans="1:11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</row>
    <row r="774" spans="1:11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</row>
    <row r="775" spans="1:11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</row>
    <row r="776" spans="1:11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</row>
    <row r="777" spans="1:11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</row>
    <row r="779" spans="1:11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</row>
    <row r="780" spans="1:11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</row>
    <row r="781" spans="1:11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</row>
    <row r="782" spans="1:11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</row>
    <row r="783" spans="1:11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</row>
    <row r="784" spans="1:11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</row>
    <row r="785" spans="1:11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</row>
    <row r="786" spans="1:11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</row>
    <row r="788" spans="1:11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</row>
    <row r="789" spans="1:11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</row>
    <row r="790" spans="1:11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</row>
    <row r="791" spans="1:11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</row>
    <row r="792" spans="1:11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1:11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1:11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1:11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1:11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1:11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1:11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1:11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1:11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1:11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1:11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1:11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1:11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1:11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1:11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1:11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1:11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1:11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1:11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1:11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1:11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1:11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1:11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1:11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1:11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1:11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1:11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1:11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1:11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1:11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1:11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1:11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1:11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1:11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1:11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1:11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1:11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1:11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1:11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1:11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1:11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1:11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1:11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1:11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1:11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1:11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1:11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1:11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1:11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1:11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1:11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1:11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1:11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1:11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1:11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1:11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1:11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1:11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1:11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1:11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1:11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1:11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1:11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1:11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1:11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1:11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1:11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1:11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1:11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1:11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1:11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1:11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1:11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1:11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1:11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1:11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1:11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1:11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1:11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1:11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1:11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1:11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1:11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1:11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1:11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1:11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1:11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1:11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1:11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1:11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1:11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1:11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1:11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1:11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1:11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1:11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1:11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1:11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1:11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1:11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1:11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1:11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1:11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1:11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1:11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1:11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1:11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1:11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1:11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1:11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1:11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1:11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1:11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1:11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1:11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1:11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1:11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1:11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1:11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1:11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1:11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1:11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1:11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</row>
    <row r="922" spans="1:11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</row>
    <row r="923" spans="1:11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</row>
    <row r="924" spans="1:11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</row>
    <row r="925" spans="1:11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</row>
    <row r="926" spans="1:11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</row>
    <row r="927" spans="1:11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</row>
    <row r="928" spans="1:11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</row>
    <row r="929" spans="1:11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</row>
    <row r="930" spans="1:11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</row>
    <row r="931" spans="1:11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</row>
    <row r="932" spans="1:11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</row>
    <row r="933" spans="1:11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</row>
    <row r="934" spans="1:11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</row>
    <row r="935" spans="1:11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</row>
    <row r="936" spans="1:11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</row>
    <row r="937" spans="1:11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</row>
    <row r="938" spans="1:11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</row>
    <row r="939" spans="1:11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</row>
    <row r="940" spans="1:11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</row>
    <row r="941" spans="1:11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</row>
    <row r="942" spans="1:11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</row>
    <row r="943" spans="1:11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</row>
    <row r="945" spans="1:11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</row>
    <row r="946" spans="1:11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</row>
    <row r="947" spans="1:11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</row>
    <row r="948" spans="1:11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</row>
    <row r="949" spans="1:11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</row>
    <row r="950" spans="1:11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</row>
    <row r="951" spans="1:11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</row>
    <row r="952" spans="1:11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</row>
    <row r="953" spans="1:11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</row>
    <row r="954" spans="1:11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</row>
    <row r="955" spans="1:11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</row>
    <row r="956" spans="1:11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</row>
    <row r="957" spans="1:11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</row>
    <row r="958" spans="1:11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</row>
    <row r="959" spans="1:11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</row>
    <row r="960" spans="1:11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</row>
    <row r="961" spans="1:11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1:11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</row>
    <row r="963" spans="1:11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</row>
    <row r="964" spans="1:11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</row>
    <row r="965" spans="1:11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</row>
    <row r="966" spans="1:11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</row>
    <row r="967" spans="1:11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</row>
    <row r="968" spans="1:11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</row>
    <row r="969" spans="1:11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</row>
    <row r="970" spans="1:11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</row>
    <row r="971" spans="1:11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</row>
    <row r="973" spans="1:11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</row>
    <row r="974" spans="1:11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1:11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1:11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1:11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1:11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1:11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1:11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1:11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1:11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</row>
    <row r="983" spans="1:11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</row>
    <row r="984" spans="1:11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</row>
    <row r="985" spans="1:11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</row>
    <row r="986" spans="1:11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</row>
    <row r="987" spans="1:11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</row>
    <row r="988" spans="1:11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</row>
    <row r="989" spans="1:11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</row>
    <row r="991" spans="1:11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</row>
    <row r="992" spans="1:11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</row>
    <row r="993" spans="1:11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</row>
    <row r="994" spans="1:11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</row>
    <row r="995" spans="1:11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</row>
    <row r="996" spans="1:11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</row>
    <row r="997" spans="1:11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</row>
    <row r="998" spans="1:11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</row>
    <row r="999" spans="1:11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</row>
    <row r="1000" spans="1:11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1:11" ht="12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</row>
  </sheetData>
  <mergeCells count="5">
    <mergeCell ref="A1:J1"/>
    <mergeCell ref="A7:B7"/>
    <mergeCell ref="B32:D32"/>
    <mergeCell ref="A56:K56"/>
    <mergeCell ref="A57:K57"/>
  </mergeCells>
  <hyperlinks>
    <hyperlink ref="E54" r:id="rId1" display="http://fyi.uwex.edu/wbic/" xr:uid="{00000000-0004-0000-09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1"/>
  <sheetViews>
    <sheetView showGridLines="0" workbookViewId="0">
      <selection activeCell="O13" sqref="O13"/>
    </sheetView>
  </sheetViews>
  <sheetFormatPr defaultColWidth="17.28515625" defaultRowHeight="15" customHeight="1" x14ac:dyDescent="0.2"/>
  <cols>
    <col min="1" max="1" width="2.7109375" customWidth="1"/>
    <col min="2" max="2" width="8.85546875" customWidth="1"/>
    <col min="3" max="3" width="15.42578125" customWidth="1"/>
    <col min="4" max="4" width="12.140625" customWidth="1"/>
    <col min="5" max="5" width="5.7109375" customWidth="1"/>
    <col min="6" max="6" width="8.7109375" customWidth="1"/>
    <col min="7" max="7" width="9.140625" customWidth="1"/>
    <col min="8" max="8" width="10" customWidth="1"/>
    <col min="9" max="9" width="1.7109375" customWidth="1"/>
    <col min="10" max="10" width="4.7109375" customWidth="1"/>
    <col min="11" max="11" width="10.140625" customWidth="1"/>
    <col min="12" max="26" width="5.85546875" customWidth="1"/>
  </cols>
  <sheetData>
    <row r="1" spans="1:26" ht="27" customHeight="1" x14ac:dyDescent="0.25">
      <c r="A1" s="131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4"/>
    </row>
    <row r="2" spans="1:26" ht="16.5" customHeight="1" x14ac:dyDescent="0.25">
      <c r="A2" s="5" t="s">
        <v>2</v>
      </c>
      <c r="B2" s="3"/>
      <c r="C2" s="3"/>
      <c r="D2" s="3"/>
      <c r="E2" s="3"/>
      <c r="F2" s="3"/>
      <c r="G2" s="3"/>
      <c r="H2" s="3"/>
      <c r="I2" s="3"/>
      <c r="J2" s="3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6" customHeight="1" x14ac:dyDescent="0.2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 x14ac:dyDescent="0.2">
      <c r="A4" s="4"/>
      <c r="B4" s="8"/>
      <c r="C4" s="7" t="s">
        <v>4</v>
      </c>
      <c r="D4" s="9"/>
      <c r="E4" s="10"/>
      <c r="F4" s="11"/>
      <c r="G4" s="7" t="s">
        <v>5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 customHeight="1" x14ac:dyDescent="0.2">
      <c r="A5" s="12"/>
      <c r="B5" s="12"/>
      <c r="C5" s="14" t="s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4.25" customHeight="1" x14ac:dyDescent="0.2">
      <c r="A6" s="118" t="s">
        <v>115</v>
      </c>
      <c r="B6" s="12"/>
      <c r="C6" s="121" t="s">
        <v>116</v>
      </c>
      <c r="D6" s="119"/>
      <c r="E6" s="119"/>
      <c r="F6" s="119"/>
      <c r="G6" s="119"/>
      <c r="H6" s="120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 customHeight="1" x14ac:dyDescent="0.2">
      <c r="A7" s="132" t="s">
        <v>16</v>
      </c>
      <c r="B7" s="133"/>
      <c r="C7" s="21"/>
      <c r="D7" s="21"/>
      <c r="E7" s="21"/>
      <c r="F7" s="21"/>
      <c r="G7" s="21"/>
      <c r="H7" s="21"/>
      <c r="I7" s="21"/>
      <c r="J7" s="2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2">
      <c r="A8" s="23"/>
      <c r="B8" s="25"/>
      <c r="C8" s="25"/>
      <c r="D8" s="27" t="s">
        <v>20</v>
      </c>
      <c r="E8" s="29" t="s">
        <v>21</v>
      </c>
      <c r="F8" s="29" t="s">
        <v>23</v>
      </c>
      <c r="G8" s="29" t="s">
        <v>24</v>
      </c>
      <c r="H8" s="29" t="s">
        <v>25</v>
      </c>
      <c r="I8" s="34"/>
      <c r="J8" s="34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 x14ac:dyDescent="0.2">
      <c r="A9" s="7" t="s">
        <v>26</v>
      </c>
      <c r="B9" s="12"/>
      <c r="C9" s="4"/>
      <c r="D9" s="36">
        <v>800</v>
      </c>
      <c r="E9" s="39" t="s">
        <v>29</v>
      </c>
      <c r="F9" s="42">
        <v>75</v>
      </c>
      <c r="G9" s="44" t="s">
        <v>37</v>
      </c>
      <c r="H9" s="47">
        <f>D9*(F9/100)</f>
        <v>600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4.5" customHeight="1" x14ac:dyDescent="0.2">
      <c r="A10" s="4"/>
      <c r="B10" s="4"/>
      <c r="C10" s="4"/>
      <c r="D10" s="7"/>
      <c r="E10" s="7"/>
      <c r="F10" s="7" t="s">
        <v>39</v>
      </c>
      <c r="G10" s="7"/>
      <c r="H10" s="4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 customHeight="1" x14ac:dyDescent="0.2">
      <c r="A11" s="21" t="s">
        <v>40</v>
      </c>
      <c r="B11" s="21"/>
      <c r="C11" s="21"/>
      <c r="D11" s="21"/>
      <c r="E11" s="21"/>
      <c r="F11" s="21"/>
      <c r="G11" s="21"/>
      <c r="H11" s="51"/>
      <c r="I11" s="21"/>
      <c r="J11" s="2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 customHeight="1" x14ac:dyDescent="0.2">
      <c r="A12" s="23"/>
      <c r="B12" s="25"/>
      <c r="C12" s="25"/>
      <c r="D12" s="29" t="s">
        <v>41</v>
      </c>
      <c r="E12" s="29" t="s">
        <v>42</v>
      </c>
      <c r="F12" s="29" t="s">
        <v>43</v>
      </c>
      <c r="G12" s="29" t="s">
        <v>44</v>
      </c>
      <c r="H12" s="29" t="s">
        <v>45</v>
      </c>
      <c r="I12" s="52"/>
      <c r="J12" s="5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 customHeight="1" x14ac:dyDescent="0.2">
      <c r="A13" s="7" t="s">
        <v>46</v>
      </c>
      <c r="B13" s="54"/>
      <c r="C13" s="4"/>
      <c r="D13" s="7"/>
      <c r="E13" s="7"/>
      <c r="F13" s="7"/>
      <c r="G13" s="7"/>
      <c r="H13" s="7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.75" customHeight="1" x14ac:dyDescent="0.2">
      <c r="A14" s="4"/>
      <c r="B14" s="7" t="s">
        <v>48</v>
      </c>
      <c r="C14" s="7"/>
      <c r="D14" s="55">
        <v>400</v>
      </c>
      <c r="E14" s="39" t="s">
        <v>29</v>
      </c>
      <c r="F14" s="56">
        <v>85</v>
      </c>
      <c r="G14" s="44" t="s">
        <v>37</v>
      </c>
      <c r="H14" s="57">
        <f>D14*(F14/100)</f>
        <v>340</v>
      </c>
      <c r="I14" s="58"/>
      <c r="J14" s="4"/>
      <c r="K14" s="4"/>
    </row>
    <row r="15" spans="1:26" ht="12.75" customHeight="1" x14ac:dyDescent="0.2">
      <c r="A15" s="12"/>
      <c r="B15" s="7" t="s">
        <v>50</v>
      </c>
      <c r="C15" s="7"/>
      <c r="D15" s="39"/>
      <c r="E15" s="39"/>
      <c r="F15" s="56">
        <v>5</v>
      </c>
      <c r="G15" s="39" t="s">
        <v>51</v>
      </c>
      <c r="H15" s="57">
        <f>F15</f>
        <v>5</v>
      </c>
      <c r="I15" s="58"/>
      <c r="J15" s="4"/>
      <c r="K15" s="4"/>
    </row>
    <row r="16" spans="1:26" ht="12.75" customHeight="1" x14ac:dyDescent="0.2">
      <c r="A16" s="4"/>
      <c r="B16" s="7" t="s">
        <v>52</v>
      </c>
      <c r="C16" s="7"/>
      <c r="D16" s="39"/>
      <c r="E16" s="39"/>
      <c r="F16" s="39"/>
      <c r="G16" s="39"/>
      <c r="H16" s="59">
        <f>SUM(H14:H15)</f>
        <v>345</v>
      </c>
      <c r="I16" s="4"/>
      <c r="J16" s="4"/>
      <c r="K16" s="4"/>
    </row>
    <row r="17" spans="1:26" ht="12.75" customHeight="1" x14ac:dyDescent="0.2">
      <c r="A17" s="21" t="s">
        <v>53</v>
      </c>
      <c r="B17" s="60"/>
      <c r="C17" s="60"/>
      <c r="D17" s="60"/>
      <c r="E17" s="60"/>
      <c r="F17" s="60"/>
      <c r="G17" s="60"/>
      <c r="H17" s="60"/>
      <c r="I17" s="61"/>
      <c r="J17" s="60"/>
      <c r="K17" s="4"/>
    </row>
    <row r="18" spans="1:26" ht="12.75" customHeight="1" x14ac:dyDescent="0.2">
      <c r="A18" s="4"/>
      <c r="B18" s="7" t="s">
        <v>54</v>
      </c>
      <c r="C18" s="62"/>
      <c r="D18" s="63">
        <v>2.2000000000000002</v>
      </c>
      <c r="E18" s="39" t="s">
        <v>55</v>
      </c>
      <c r="F18" s="7" t="s">
        <v>56</v>
      </c>
      <c r="G18" s="4"/>
      <c r="H18" s="64">
        <f>H19/D18</f>
        <v>181.81818181818181</v>
      </c>
      <c r="I18" s="4"/>
      <c r="J18" s="39" t="s">
        <v>57</v>
      </c>
      <c r="K18" s="4"/>
    </row>
    <row r="19" spans="1:26" ht="12.75" customHeight="1" x14ac:dyDescent="0.2">
      <c r="A19" s="4"/>
      <c r="B19" s="7" t="s">
        <v>58</v>
      </c>
      <c r="C19" s="65"/>
      <c r="D19" s="66">
        <v>6.5</v>
      </c>
      <c r="E19" s="39" t="s">
        <v>59</v>
      </c>
      <c r="F19" s="7" t="s">
        <v>60</v>
      </c>
      <c r="G19" s="65"/>
      <c r="H19" s="64">
        <f>D9-D14</f>
        <v>400</v>
      </c>
      <c r="I19" s="4"/>
      <c r="J19" s="39" t="s">
        <v>61</v>
      </c>
      <c r="K19" s="4"/>
    </row>
    <row r="20" spans="1:26" ht="12.75" customHeight="1" x14ac:dyDescent="0.2">
      <c r="A20" s="21" t="s">
        <v>62</v>
      </c>
      <c r="B20" s="60"/>
      <c r="C20" s="60"/>
      <c r="D20" s="60"/>
      <c r="E20" s="60"/>
      <c r="F20" s="21"/>
      <c r="G20" s="60"/>
      <c r="H20" s="67"/>
      <c r="I20" s="60"/>
      <c r="J20" s="68"/>
      <c r="K20" s="4"/>
    </row>
    <row r="21" spans="1:26" ht="12.75" customHeight="1" x14ac:dyDescent="0.2">
      <c r="A21" s="69" t="s">
        <v>63</v>
      </c>
      <c r="B21" s="4"/>
      <c r="C21" s="70"/>
      <c r="D21" s="4"/>
      <c r="E21" s="4"/>
      <c r="F21" s="4"/>
      <c r="G21" s="4"/>
      <c r="H21" s="58"/>
      <c r="I21" s="4"/>
      <c r="J21" s="4"/>
      <c r="K21" s="4"/>
    </row>
    <row r="22" spans="1:26" ht="12.75" customHeight="1" x14ac:dyDescent="0.2">
      <c r="A22" s="4"/>
      <c r="B22" s="7" t="s">
        <v>64</v>
      </c>
      <c r="C22" s="7"/>
      <c r="D22" s="12"/>
      <c r="E22" s="4"/>
      <c r="F22" s="12"/>
      <c r="G22" s="12"/>
      <c r="H22" s="71">
        <v>0.87</v>
      </c>
      <c r="I22" s="58"/>
      <c r="J22" s="4"/>
      <c r="K22" s="4"/>
    </row>
    <row r="23" spans="1:26" ht="12.75" customHeight="1" x14ac:dyDescent="0.2">
      <c r="A23" s="4"/>
      <c r="B23" s="7" t="s">
        <v>65</v>
      </c>
      <c r="C23" s="4"/>
      <c r="D23" s="7"/>
      <c r="E23" s="12"/>
      <c r="F23" s="4"/>
      <c r="G23" s="7"/>
      <c r="H23" s="72">
        <f>H22*H18</f>
        <v>158.18181818181819</v>
      </c>
      <c r="I23" s="58"/>
      <c r="J23" s="4"/>
      <c r="K23" s="4"/>
    </row>
    <row r="24" spans="1:26" ht="12.75" customHeight="1" x14ac:dyDescent="0.2">
      <c r="A24" s="4"/>
      <c r="B24" s="7" t="s">
        <v>66</v>
      </c>
      <c r="C24" s="12"/>
      <c r="D24" s="12"/>
      <c r="E24" s="12"/>
      <c r="F24" s="12"/>
      <c r="G24" s="12"/>
      <c r="H24" s="103">
        <v>0.4</v>
      </c>
      <c r="I24" s="58"/>
      <c r="J24" s="4"/>
      <c r="K24" s="4"/>
    </row>
    <row r="25" spans="1:26" ht="12.75" customHeight="1" x14ac:dyDescent="0.2">
      <c r="A25" s="21" t="s">
        <v>67</v>
      </c>
      <c r="B25" s="60"/>
      <c r="C25" s="60"/>
      <c r="D25" s="60"/>
      <c r="E25" s="60"/>
      <c r="F25" s="60"/>
      <c r="G25" s="60"/>
      <c r="H25" s="60"/>
      <c r="I25" s="61"/>
      <c r="J25" s="60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 x14ac:dyDescent="0.2">
      <c r="A26" s="4"/>
      <c r="B26" s="7" t="s">
        <v>68</v>
      </c>
      <c r="C26" s="4"/>
      <c r="D26" s="55">
        <v>2</v>
      </c>
      <c r="E26" s="39" t="s">
        <v>69</v>
      </c>
      <c r="F26" s="73"/>
      <c r="G26" s="44"/>
      <c r="H26" s="57">
        <f>H16*(D26/100)</f>
        <v>6.9</v>
      </c>
      <c r="I26" s="58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 x14ac:dyDescent="0.2">
      <c r="A27" s="4"/>
      <c r="B27" s="7" t="s">
        <v>70</v>
      </c>
      <c r="C27" s="4"/>
      <c r="D27" s="74">
        <f>H16</f>
        <v>345</v>
      </c>
      <c r="E27" s="39" t="s">
        <v>71</v>
      </c>
      <c r="F27" s="55">
        <v>6.3</v>
      </c>
      <c r="G27" s="44" t="s">
        <v>72</v>
      </c>
      <c r="H27" s="57">
        <f>D27*(F27/100)*(H$18/365)</f>
        <v>10.826899128268991</v>
      </c>
      <c r="I27" s="75" t="s">
        <v>73</v>
      </c>
      <c r="J27" s="4"/>
      <c r="K27" s="4"/>
    </row>
    <row r="28" spans="1:26" ht="12.75" customHeight="1" x14ac:dyDescent="0.2">
      <c r="A28" s="4"/>
      <c r="B28" s="7" t="s">
        <v>74</v>
      </c>
      <c r="C28" s="4"/>
      <c r="D28" s="74">
        <f>0.5*H23</f>
        <v>79.090909090909093</v>
      </c>
      <c r="E28" s="39" t="s">
        <v>71</v>
      </c>
      <c r="F28" s="55">
        <v>6.3</v>
      </c>
      <c r="G28" s="44" t="s">
        <v>72</v>
      </c>
      <c r="H28" s="57">
        <f>(D28)*(F28/100)*(H$18/365)</f>
        <v>2.4820559266387412</v>
      </c>
      <c r="I28" s="75" t="s">
        <v>73</v>
      </c>
      <c r="J28" s="4"/>
      <c r="K28" s="4"/>
    </row>
    <row r="29" spans="1:26" ht="12.75" customHeight="1" x14ac:dyDescent="0.2">
      <c r="A29" s="4"/>
      <c r="B29" s="7" t="s">
        <v>75</v>
      </c>
      <c r="C29" s="4"/>
      <c r="D29" s="76">
        <v>910</v>
      </c>
      <c r="E29" s="39" t="s">
        <v>29</v>
      </c>
      <c r="F29" s="56">
        <v>30</v>
      </c>
      <c r="G29" s="44" t="s">
        <v>76</v>
      </c>
      <c r="H29" s="57">
        <f>D29*(F29/2000)</f>
        <v>13.65</v>
      </c>
      <c r="I29" s="58"/>
      <c r="J29" s="4"/>
      <c r="K29" s="4"/>
    </row>
    <row r="30" spans="1:26" ht="12.75" customHeight="1" x14ac:dyDescent="0.2">
      <c r="A30" s="4"/>
      <c r="B30" s="7" t="s">
        <v>77</v>
      </c>
      <c r="C30" s="4"/>
      <c r="D30" s="39"/>
      <c r="E30" s="39"/>
      <c r="F30" s="77">
        <v>5</v>
      </c>
      <c r="G30" s="44" t="s">
        <v>51</v>
      </c>
      <c r="H30" s="57">
        <f t="shared" ref="H30:H35" si="0">F30</f>
        <v>5</v>
      </c>
      <c r="I30" s="4"/>
      <c r="J30" s="54"/>
      <c r="K30" s="4"/>
    </row>
    <row r="31" spans="1:26" ht="12.75" customHeight="1" x14ac:dyDescent="0.2">
      <c r="A31" s="4"/>
      <c r="B31" s="7" t="s">
        <v>78</v>
      </c>
      <c r="C31" s="4"/>
      <c r="D31" s="39"/>
      <c r="E31" s="39"/>
      <c r="F31" s="77">
        <v>14</v>
      </c>
      <c r="G31" s="44" t="s">
        <v>51</v>
      </c>
      <c r="H31" s="57">
        <f t="shared" si="0"/>
        <v>14</v>
      </c>
      <c r="I31" s="58"/>
      <c r="J31" s="4"/>
      <c r="K31" s="4"/>
    </row>
    <row r="32" spans="1:26" ht="12.75" customHeight="1" x14ac:dyDescent="0.2">
      <c r="A32" s="4"/>
      <c r="B32" s="134" t="s">
        <v>79</v>
      </c>
      <c r="C32" s="126"/>
      <c r="D32" s="126"/>
      <c r="E32" s="39"/>
      <c r="F32" s="77">
        <v>3</v>
      </c>
      <c r="G32" s="44" t="s">
        <v>80</v>
      </c>
      <c r="H32" s="57">
        <f t="shared" si="0"/>
        <v>3</v>
      </c>
      <c r="I32" s="58"/>
      <c r="J32" s="4"/>
      <c r="K32" s="4"/>
    </row>
    <row r="33" spans="1:26" ht="12.75" customHeight="1" x14ac:dyDescent="0.2">
      <c r="A33" s="4"/>
      <c r="B33" s="7" t="s">
        <v>81</v>
      </c>
      <c r="C33" s="4"/>
      <c r="D33" s="4"/>
      <c r="E33" s="39"/>
      <c r="F33" s="77">
        <v>5</v>
      </c>
      <c r="G33" s="44" t="s">
        <v>51</v>
      </c>
      <c r="H33" s="57">
        <f t="shared" si="0"/>
        <v>5</v>
      </c>
      <c r="I33" s="58"/>
      <c r="J33" s="4"/>
      <c r="K33" s="4"/>
    </row>
    <row r="34" spans="1:26" ht="12.75" customHeight="1" x14ac:dyDescent="0.2">
      <c r="A34" s="4"/>
      <c r="B34" s="7" t="s">
        <v>82</v>
      </c>
      <c r="C34" s="4"/>
      <c r="D34" s="4"/>
      <c r="E34" s="39"/>
      <c r="F34" s="77">
        <v>25</v>
      </c>
      <c r="G34" s="39" t="s">
        <v>51</v>
      </c>
      <c r="H34" s="57">
        <f t="shared" si="0"/>
        <v>25</v>
      </c>
      <c r="I34" s="58"/>
      <c r="J34" s="4"/>
      <c r="K34" s="4"/>
    </row>
    <row r="35" spans="1:26" ht="12.75" customHeight="1" x14ac:dyDescent="0.2">
      <c r="A35" s="12"/>
      <c r="B35" s="7" t="s">
        <v>83</v>
      </c>
      <c r="C35" s="12"/>
      <c r="D35" s="39"/>
      <c r="E35" s="39"/>
      <c r="F35" s="78">
        <v>8</v>
      </c>
      <c r="G35" s="44" t="s">
        <v>51</v>
      </c>
      <c r="H35" s="79">
        <f t="shared" si="0"/>
        <v>8</v>
      </c>
      <c r="I35" s="58"/>
      <c r="J35" s="4"/>
      <c r="K35" s="4"/>
    </row>
    <row r="36" spans="1:26" ht="12.75" customHeight="1" x14ac:dyDescent="0.2">
      <c r="A36" s="4"/>
      <c r="B36" s="80" t="s">
        <v>84</v>
      </c>
      <c r="C36" s="81"/>
      <c r="D36" s="82"/>
      <c r="E36" s="82"/>
      <c r="F36" s="82"/>
      <c r="G36" s="82"/>
      <c r="H36" s="59">
        <f>SUM(H26:H35)</f>
        <v>93.858955054907739</v>
      </c>
      <c r="I36" s="58"/>
      <c r="J36" s="4"/>
      <c r="K36" s="4"/>
    </row>
    <row r="37" spans="1:26" ht="12.75" customHeight="1" x14ac:dyDescent="0.2">
      <c r="A37" s="21" t="s">
        <v>85</v>
      </c>
      <c r="B37" s="21"/>
      <c r="C37" s="21"/>
      <c r="D37" s="21"/>
      <c r="E37" s="21"/>
      <c r="F37" s="21"/>
      <c r="G37" s="21"/>
      <c r="H37" s="21"/>
      <c r="I37" s="61"/>
      <c r="J37" s="60"/>
      <c r="K37" s="4"/>
    </row>
    <row r="38" spans="1:26" ht="12.75" customHeight="1" x14ac:dyDescent="0.2">
      <c r="A38" s="69" t="s">
        <v>86</v>
      </c>
      <c r="B38" s="7"/>
      <c r="C38" s="7"/>
      <c r="D38" s="7"/>
      <c r="E38" s="7"/>
      <c r="F38" s="7"/>
      <c r="G38" s="7"/>
      <c r="H38" s="7"/>
      <c r="I38" s="58"/>
      <c r="J38" s="12"/>
      <c r="K38" s="4"/>
    </row>
    <row r="39" spans="1:26" ht="12.75" customHeight="1" x14ac:dyDescent="0.2">
      <c r="A39" s="4"/>
      <c r="B39" s="7" t="s">
        <v>87</v>
      </c>
      <c r="C39" s="4"/>
      <c r="D39" s="83">
        <v>0.6</v>
      </c>
      <c r="E39" s="7" t="s">
        <v>88</v>
      </c>
      <c r="F39" s="4"/>
      <c r="G39" s="84"/>
      <c r="H39" s="86">
        <f>D39*H18</f>
        <v>109.09090909090908</v>
      </c>
      <c r="I39" s="58"/>
      <c r="J39" s="4"/>
      <c r="K39" s="4"/>
    </row>
    <row r="40" spans="1:26" s="115" customFormat="1" ht="12.75" customHeight="1" x14ac:dyDescent="0.2">
      <c r="A40" s="109" t="s">
        <v>114</v>
      </c>
      <c r="B40" s="109"/>
      <c r="C40" s="108"/>
      <c r="D40" s="110"/>
      <c r="E40" s="109"/>
      <c r="F40" s="108"/>
      <c r="G40" s="111"/>
      <c r="H40" s="112"/>
      <c r="I40" s="113"/>
      <c r="J40" s="108"/>
      <c r="K40" s="114"/>
    </row>
    <row r="41" spans="1:26" ht="12.75" customHeight="1" x14ac:dyDescent="0.2">
      <c r="A41" s="4"/>
      <c r="B41" s="7" t="s">
        <v>89</v>
      </c>
      <c r="C41" s="12"/>
      <c r="D41" s="12"/>
      <c r="E41" s="12"/>
      <c r="F41" s="12"/>
      <c r="G41" s="12"/>
      <c r="H41" s="86">
        <f>(H23+H46+H36)/H19</f>
        <v>0.90282920581908743</v>
      </c>
      <c r="I41" s="58"/>
      <c r="J41" s="4"/>
      <c r="K41" s="4"/>
    </row>
    <row r="42" spans="1:26" ht="12.75" customHeight="1" x14ac:dyDescent="0.2">
      <c r="A42" s="21" t="s">
        <v>90</v>
      </c>
      <c r="B42" s="21"/>
      <c r="C42" s="21"/>
      <c r="D42" s="21"/>
      <c r="E42" s="21"/>
      <c r="F42" s="21"/>
      <c r="G42" s="21"/>
      <c r="H42" s="21"/>
      <c r="I42" s="61"/>
      <c r="J42" s="60"/>
      <c r="K42" s="4"/>
    </row>
    <row r="43" spans="1:26" ht="12.75" customHeight="1" x14ac:dyDescent="0.2">
      <c r="A43" s="4"/>
      <c r="B43" s="7" t="s">
        <v>91</v>
      </c>
      <c r="C43" s="4"/>
      <c r="D43" s="4"/>
      <c r="E43" s="4"/>
      <c r="F43" s="4"/>
      <c r="G43" s="4"/>
      <c r="H43" s="72">
        <f>H9</f>
        <v>600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customHeight="1" x14ac:dyDescent="0.2">
      <c r="A44" s="12"/>
      <c r="B44" s="7" t="s">
        <v>92</v>
      </c>
      <c r="C44" s="12"/>
      <c r="D44" s="12"/>
      <c r="E44" s="12"/>
      <c r="F44" s="12"/>
      <c r="G44" s="12"/>
      <c r="H44" s="72">
        <f>H16+H23+H36</f>
        <v>597.04077323672595</v>
      </c>
      <c r="I44" s="4"/>
      <c r="J44" s="4"/>
      <c r="K44" s="4"/>
    </row>
    <row r="45" spans="1:26" ht="12.75" customHeight="1" x14ac:dyDescent="0.2">
      <c r="A45" s="7" t="s">
        <v>93</v>
      </c>
      <c r="B45" s="4"/>
      <c r="C45" s="7"/>
      <c r="D45" s="7"/>
      <c r="E45" s="7"/>
      <c r="F45" s="7"/>
      <c r="G45" s="7" t="s">
        <v>51</v>
      </c>
      <c r="H45" s="86">
        <f>H43-H44</f>
        <v>2.9592267632740459</v>
      </c>
      <c r="I45" s="58"/>
      <c r="J45" s="4"/>
      <c r="K45" s="4"/>
    </row>
    <row r="46" spans="1:26" ht="12.75" customHeight="1" x14ac:dyDescent="0.2">
      <c r="A46" s="12"/>
      <c r="B46" s="7" t="s">
        <v>94</v>
      </c>
      <c r="C46" s="12"/>
      <c r="D46" s="12"/>
      <c r="E46" s="12"/>
      <c r="F46" s="12"/>
      <c r="G46" s="12"/>
      <c r="H46" s="72">
        <f>H39</f>
        <v>109.09090909090908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customHeight="1" x14ac:dyDescent="0.2">
      <c r="A47" s="7" t="s">
        <v>95</v>
      </c>
      <c r="B47" s="4"/>
      <c r="C47" s="7"/>
      <c r="D47" s="7"/>
      <c r="E47" s="7"/>
      <c r="F47" s="7"/>
      <c r="G47" s="7" t="s">
        <v>51</v>
      </c>
      <c r="H47" s="86">
        <f>H45-H46</f>
        <v>-106.13168232763503</v>
      </c>
      <c r="I47" s="58"/>
      <c r="J47" s="4"/>
      <c r="K47" s="4"/>
    </row>
    <row r="48" spans="1:26" ht="12.75" customHeight="1" x14ac:dyDescent="0.2">
      <c r="A48" s="21" t="s">
        <v>96</v>
      </c>
      <c r="B48" s="21"/>
      <c r="C48" s="21"/>
      <c r="D48" s="21"/>
      <c r="E48" s="21"/>
      <c r="F48" s="21"/>
      <c r="G48" s="21"/>
      <c r="H48" s="51"/>
      <c r="I48" s="51"/>
      <c r="J48" s="21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 x14ac:dyDescent="0.2">
      <c r="A49" s="4"/>
      <c r="B49" s="7" t="s">
        <v>97</v>
      </c>
      <c r="C49" s="7"/>
      <c r="D49" s="4"/>
      <c r="E49" s="4"/>
      <c r="F49" s="4"/>
      <c r="G49" s="4"/>
      <c r="H49" s="87">
        <f>(H44+H46)/(D9/100)</f>
        <v>88.266460290954385</v>
      </c>
      <c r="I49" s="49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 customHeight="1" x14ac:dyDescent="0.2">
      <c r="A50" s="4"/>
      <c r="B50" s="7" t="s">
        <v>98</v>
      </c>
      <c r="C50" s="7"/>
      <c r="D50" s="4"/>
      <c r="E50" s="4"/>
      <c r="F50" s="4"/>
      <c r="G50" s="4"/>
      <c r="H50" s="87">
        <f>(H44+H46-H35)/(D9/100)</f>
        <v>87.266460290954385</v>
      </c>
      <c r="I50" s="4"/>
      <c r="J50" s="4"/>
      <c r="K50" s="4"/>
    </row>
    <row r="51" spans="1:26" ht="12.75" customHeight="1" x14ac:dyDescent="0.2">
      <c r="A51" s="7"/>
      <c r="B51" s="4"/>
      <c r="C51" s="7" t="s">
        <v>99</v>
      </c>
      <c r="D51" s="4"/>
      <c r="E51" s="4"/>
      <c r="F51" s="88">
        <v>400</v>
      </c>
      <c r="G51" s="7" t="s">
        <v>61</v>
      </c>
      <c r="H51" s="4"/>
      <c r="I51" s="58"/>
      <c r="J51" s="4"/>
      <c r="K51" s="4"/>
    </row>
    <row r="52" spans="1:26" ht="12.75" customHeight="1" x14ac:dyDescent="0.2">
      <c r="A52" s="4"/>
      <c r="B52" s="7" t="s">
        <v>100</v>
      </c>
      <c r="C52" s="4"/>
      <c r="D52" s="4"/>
      <c r="E52" s="4"/>
      <c r="F52" s="4"/>
      <c r="G52" s="4"/>
      <c r="H52" s="90">
        <f>(H9-H23-H36-H39-H15)/F51*100</f>
        <v>58.467079418091252</v>
      </c>
      <c r="I52" s="4"/>
      <c r="J52" s="4"/>
      <c r="K52" s="4"/>
    </row>
    <row r="53" spans="1:26" ht="12.75" customHeight="1" x14ac:dyDescent="0.2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4"/>
    </row>
    <row r="54" spans="1:26" ht="12.75" customHeight="1" x14ac:dyDescent="0.25">
      <c r="A54" s="48" t="s">
        <v>38</v>
      </c>
      <c r="B54" s="50"/>
      <c r="C54" s="50"/>
      <c r="D54" s="50"/>
      <c r="E54" s="53" t="str">
        <f>HYPERLINK("http://fyi.uwex.edu/wbic/","http://fyi.uwex.edu/wbic/")</f>
        <v>http://fyi.uwex.edu/wbic/</v>
      </c>
      <c r="F54" s="50"/>
      <c r="G54" s="50"/>
      <c r="H54" s="50"/>
      <c r="I54" s="50"/>
      <c r="J54" s="50"/>
      <c r="K54" s="4"/>
    </row>
    <row r="55" spans="1:26" ht="9" customHeight="1" x14ac:dyDescent="0.25">
      <c r="A55" s="48"/>
      <c r="B55" s="50"/>
      <c r="C55" s="50"/>
      <c r="D55" s="50"/>
      <c r="E55" s="53"/>
      <c r="F55" s="50"/>
      <c r="G55" s="50"/>
      <c r="H55" s="50"/>
      <c r="I55" s="50"/>
      <c r="J55" s="50"/>
      <c r="K55" s="4"/>
    </row>
    <row r="56" spans="1:26" ht="24" customHeight="1" x14ac:dyDescent="0.2">
      <c r="A56" s="129" t="s">
        <v>47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</row>
    <row r="57" spans="1:26" ht="12.75" customHeight="1" x14ac:dyDescent="0.2">
      <c r="A57" s="130" t="s">
        <v>49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11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1:11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1:11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1:11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1:11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1:11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</row>
    <row r="695" spans="1:11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</row>
    <row r="696" spans="1:11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</row>
    <row r="697" spans="1:11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</row>
    <row r="699" spans="1:11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</row>
    <row r="700" spans="1:11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</row>
    <row r="701" spans="1:11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</row>
    <row r="702" spans="1:11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</row>
    <row r="703" spans="1:11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</row>
    <row r="704" spans="1:11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</row>
    <row r="705" spans="1:11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</row>
    <row r="706" spans="1:11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</row>
    <row r="707" spans="1:11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</row>
    <row r="708" spans="1:11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</row>
    <row r="709" spans="1:11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</row>
    <row r="710" spans="1:11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</row>
    <row r="711" spans="1:11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</row>
    <row r="712" spans="1:11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</row>
    <row r="713" spans="1:11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</row>
    <row r="714" spans="1:11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</row>
    <row r="715" spans="1:11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</row>
    <row r="716" spans="1:11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</row>
    <row r="717" spans="1:11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</row>
    <row r="718" spans="1:11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</row>
    <row r="719" spans="1:11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</row>
    <row r="720" spans="1:11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</row>
    <row r="721" spans="1:11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</row>
    <row r="722" spans="1:11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</row>
    <row r="723" spans="1:11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</row>
    <row r="724" spans="1:11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</row>
    <row r="725" spans="1:11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</row>
    <row r="726" spans="1:11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</row>
    <row r="727" spans="1:11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</row>
    <row r="728" spans="1:11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</row>
    <row r="729" spans="1:11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</row>
    <row r="730" spans="1:11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</row>
    <row r="731" spans="1:11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</row>
    <row r="732" spans="1:11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</row>
    <row r="734" spans="1:11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</row>
    <row r="735" spans="1:11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</row>
    <row r="736" spans="1:11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</row>
    <row r="737" spans="1:11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</row>
    <row r="738" spans="1:11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</row>
    <row r="739" spans="1:11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</row>
    <row r="740" spans="1:11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</row>
    <row r="741" spans="1:11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</row>
    <row r="742" spans="1:11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</row>
    <row r="743" spans="1:11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</row>
    <row r="744" spans="1:11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</row>
    <row r="745" spans="1:11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</row>
    <row r="746" spans="1:11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</row>
    <row r="747" spans="1:11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</row>
    <row r="748" spans="1:11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</row>
    <row r="749" spans="1:11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</row>
    <row r="751" spans="1:11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</row>
    <row r="752" spans="1:11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</row>
    <row r="753" spans="1:11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</row>
    <row r="754" spans="1:11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</row>
    <row r="755" spans="1:11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</row>
    <row r="756" spans="1:11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</row>
    <row r="757" spans="1:11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</row>
    <row r="758" spans="1:11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</row>
    <row r="759" spans="1:11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</row>
    <row r="760" spans="1:11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</row>
    <row r="761" spans="1:11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</row>
    <row r="762" spans="1:11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</row>
    <row r="763" spans="1:11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</row>
    <row r="764" spans="1:11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</row>
    <row r="765" spans="1:11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</row>
    <row r="766" spans="1:11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</row>
    <row r="767" spans="1:11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</row>
    <row r="768" spans="1:11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</row>
    <row r="769" spans="1:11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</row>
    <row r="770" spans="1:11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</row>
    <row r="771" spans="1:11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</row>
    <row r="772" spans="1:11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</row>
    <row r="773" spans="1:11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</row>
    <row r="774" spans="1:11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</row>
    <row r="775" spans="1:11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</row>
    <row r="776" spans="1:11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</row>
    <row r="777" spans="1:11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</row>
    <row r="779" spans="1:11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</row>
    <row r="780" spans="1:11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</row>
    <row r="781" spans="1:11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</row>
    <row r="782" spans="1:11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</row>
    <row r="783" spans="1:11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</row>
    <row r="784" spans="1:11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</row>
    <row r="785" spans="1:11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</row>
    <row r="786" spans="1:11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</row>
    <row r="788" spans="1:11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</row>
    <row r="789" spans="1:11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</row>
    <row r="790" spans="1:11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</row>
    <row r="791" spans="1:11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</row>
    <row r="792" spans="1:11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1:11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1:11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1:11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1:11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1:11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1:11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1:11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1:11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1:11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1:11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1:11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1:11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1:11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1:11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1:11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1:11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1:11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1:11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1:11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1:11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1:11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1:11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1:11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1:11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1:11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1:11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1:11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1:11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1:11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1:11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1:11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1:11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1:11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1:11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1:11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1:11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1:11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1:11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1:11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1:11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1:11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1:11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1:11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1:11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1:11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1:11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1:11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1:11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1:11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1:11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1:11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1:11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1:11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1:11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1:11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1:11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1:11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1:11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1:11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1:11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1:11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1:11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1:11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1:11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1:11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1:11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1:11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1:11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1:11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1:11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1:11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1:11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1:11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1:11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1:11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1:11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1:11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1:11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1:11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1:11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1:11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1:11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1:11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1:11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1:11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1:11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1:11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1:11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1:11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1:11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1:11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1:11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1:11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1:11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1:11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1:11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1:11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1:11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1:11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1:11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1:11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1:11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1:11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1:11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1:11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1:11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1:11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1:11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1:11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1:11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1:11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1:11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1:11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1:11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1:11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1:11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1:11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1:11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1:11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1:11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1:11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1:11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</row>
    <row r="922" spans="1:11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</row>
    <row r="923" spans="1:11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</row>
    <row r="924" spans="1:11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</row>
    <row r="925" spans="1:11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</row>
    <row r="926" spans="1:11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</row>
    <row r="927" spans="1:11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</row>
    <row r="928" spans="1:11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</row>
    <row r="929" spans="1:11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</row>
    <row r="930" spans="1:11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</row>
    <row r="931" spans="1:11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</row>
    <row r="932" spans="1:11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</row>
    <row r="933" spans="1:11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</row>
    <row r="934" spans="1:11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</row>
    <row r="935" spans="1:11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</row>
    <row r="936" spans="1:11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</row>
    <row r="937" spans="1:11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</row>
    <row r="938" spans="1:11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</row>
    <row r="939" spans="1:11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</row>
    <row r="940" spans="1:11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</row>
    <row r="941" spans="1:11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</row>
    <row r="942" spans="1:11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</row>
    <row r="943" spans="1:11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</row>
    <row r="945" spans="1:11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</row>
    <row r="946" spans="1:11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</row>
    <row r="947" spans="1:11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</row>
    <row r="948" spans="1:11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</row>
    <row r="949" spans="1:11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</row>
    <row r="950" spans="1:11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</row>
    <row r="951" spans="1:11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</row>
    <row r="952" spans="1:11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</row>
    <row r="953" spans="1:11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</row>
    <row r="954" spans="1:11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</row>
    <row r="955" spans="1:11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</row>
    <row r="956" spans="1:11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</row>
    <row r="957" spans="1:11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</row>
    <row r="958" spans="1:11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</row>
    <row r="959" spans="1:11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</row>
    <row r="960" spans="1:11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</row>
    <row r="961" spans="1:11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1:11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</row>
    <row r="963" spans="1:11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</row>
    <row r="964" spans="1:11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</row>
    <row r="965" spans="1:11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</row>
    <row r="966" spans="1:11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</row>
    <row r="967" spans="1:11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</row>
    <row r="968" spans="1:11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</row>
    <row r="969" spans="1:11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</row>
    <row r="970" spans="1:11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</row>
    <row r="971" spans="1:11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</row>
    <row r="973" spans="1:11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</row>
    <row r="974" spans="1:11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1:11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1:11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1:11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1:11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1:11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1:11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1:11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1:11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</row>
    <row r="983" spans="1:11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</row>
    <row r="984" spans="1:11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</row>
    <row r="985" spans="1:11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</row>
    <row r="986" spans="1:11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</row>
    <row r="987" spans="1:11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</row>
    <row r="988" spans="1:11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</row>
    <row r="989" spans="1:11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</row>
    <row r="991" spans="1:11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</row>
    <row r="992" spans="1:11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</row>
    <row r="993" spans="1:11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</row>
    <row r="994" spans="1:11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</row>
    <row r="995" spans="1:11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</row>
    <row r="996" spans="1:11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</row>
    <row r="997" spans="1:11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</row>
    <row r="998" spans="1:11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</row>
    <row r="999" spans="1:11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</row>
    <row r="1000" spans="1:11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1:11" ht="12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</row>
  </sheetData>
  <mergeCells count="5">
    <mergeCell ref="A1:J1"/>
    <mergeCell ref="A7:B7"/>
    <mergeCell ref="B32:D32"/>
    <mergeCell ref="A56:K56"/>
    <mergeCell ref="A57:K57"/>
  </mergeCells>
  <hyperlinks>
    <hyperlink ref="E54" r:id="rId1" display="http://fyi.uwex.edu/wbic/" xr:uid="{00000000-0004-0000-0100-000000000000}"/>
  </hyperlinks>
  <pageMargins left="0.45" right="0.45" top="0.5" bottom="0.5" header="0.3" footer="0.3"/>
  <pageSetup scale="98" fitToWidth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1"/>
  <sheetViews>
    <sheetView showGridLines="0" topLeftCell="A19" workbookViewId="0">
      <selection activeCell="F10" sqref="F10"/>
    </sheetView>
  </sheetViews>
  <sheetFormatPr defaultColWidth="17.28515625" defaultRowHeight="15" customHeight="1" x14ac:dyDescent="0.2"/>
  <cols>
    <col min="1" max="1" width="2.7109375" customWidth="1"/>
    <col min="2" max="2" width="8.85546875" customWidth="1"/>
    <col min="3" max="3" width="15.42578125" customWidth="1"/>
    <col min="4" max="4" width="12.140625" customWidth="1"/>
    <col min="5" max="5" width="5.7109375" customWidth="1"/>
    <col min="6" max="6" width="8.7109375" customWidth="1"/>
    <col min="7" max="7" width="9.140625" customWidth="1"/>
    <col min="8" max="8" width="10" customWidth="1"/>
    <col min="9" max="9" width="1.7109375" customWidth="1"/>
    <col min="10" max="10" width="4.7109375" customWidth="1"/>
    <col min="11" max="11" width="10.140625" customWidth="1"/>
    <col min="12" max="26" width="6.7109375" customWidth="1"/>
  </cols>
  <sheetData>
    <row r="1" spans="1:26" ht="27" customHeight="1" x14ac:dyDescent="0.25">
      <c r="A1" s="131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4"/>
    </row>
    <row r="2" spans="1:26" ht="16.5" customHeight="1" x14ac:dyDescent="0.25">
      <c r="A2" s="5" t="s">
        <v>2</v>
      </c>
      <c r="B2" s="3"/>
      <c r="C2" s="3"/>
      <c r="D2" s="3"/>
      <c r="E2" s="3"/>
      <c r="F2" s="3"/>
      <c r="G2" s="3"/>
      <c r="H2" s="3"/>
      <c r="I2" s="3"/>
      <c r="J2" s="3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6" customHeight="1" x14ac:dyDescent="0.2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 x14ac:dyDescent="0.2">
      <c r="A4" s="4"/>
      <c r="B4" s="8"/>
      <c r="C4" s="7" t="s">
        <v>4</v>
      </c>
      <c r="D4" s="9"/>
      <c r="E4" s="10"/>
      <c r="F4" s="11"/>
      <c r="G4" s="7" t="s">
        <v>5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 customHeight="1" x14ac:dyDescent="0.2">
      <c r="A5" s="12"/>
      <c r="B5" s="12"/>
      <c r="C5" s="14" t="s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5" customHeight="1" x14ac:dyDescent="0.2">
      <c r="A6" s="122" t="s">
        <v>117</v>
      </c>
      <c r="B6" s="12"/>
      <c r="C6" s="121" t="s">
        <v>118</v>
      </c>
      <c r="D6" s="119"/>
      <c r="E6" s="119"/>
      <c r="F6" s="119"/>
      <c r="G6" s="119"/>
      <c r="H6" s="120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 customHeight="1" x14ac:dyDescent="0.2">
      <c r="A7" s="132" t="s">
        <v>16</v>
      </c>
      <c r="B7" s="133"/>
      <c r="C7" s="21"/>
      <c r="D7" s="21"/>
      <c r="E7" s="21"/>
      <c r="F7" s="21"/>
      <c r="G7" s="21"/>
      <c r="H7" s="21"/>
      <c r="I7" s="21"/>
      <c r="J7" s="2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2">
      <c r="A8" s="23"/>
      <c r="B8" s="25"/>
      <c r="C8" s="25"/>
      <c r="D8" s="27" t="s">
        <v>20</v>
      </c>
      <c r="E8" s="29" t="s">
        <v>21</v>
      </c>
      <c r="F8" s="29" t="s">
        <v>23</v>
      </c>
      <c r="G8" s="29" t="s">
        <v>24</v>
      </c>
      <c r="H8" s="29" t="s">
        <v>25</v>
      </c>
      <c r="I8" s="34"/>
      <c r="J8" s="34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 x14ac:dyDescent="0.2">
      <c r="A9" s="7" t="s">
        <v>26</v>
      </c>
      <c r="B9" s="12"/>
      <c r="C9" s="4"/>
      <c r="D9" s="36">
        <v>1450</v>
      </c>
      <c r="E9" s="39" t="s">
        <v>29</v>
      </c>
      <c r="F9" s="42">
        <v>88</v>
      </c>
      <c r="G9" s="44" t="s">
        <v>37</v>
      </c>
      <c r="H9" s="47">
        <f>D9*(F9/100)</f>
        <v>1276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4.5" customHeight="1" x14ac:dyDescent="0.2">
      <c r="A10" s="4"/>
      <c r="B10" s="4"/>
      <c r="C10" s="4"/>
      <c r="D10" s="7"/>
      <c r="E10" s="7"/>
      <c r="F10" s="7" t="s">
        <v>39</v>
      </c>
      <c r="G10" s="7"/>
      <c r="H10" s="4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 customHeight="1" x14ac:dyDescent="0.2">
      <c r="A11" s="21" t="s">
        <v>40</v>
      </c>
      <c r="B11" s="21"/>
      <c r="C11" s="21"/>
      <c r="D11" s="21"/>
      <c r="E11" s="21"/>
      <c r="F11" s="21"/>
      <c r="G11" s="21"/>
      <c r="H11" s="51"/>
      <c r="I11" s="21"/>
      <c r="J11" s="2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 customHeight="1" x14ac:dyDescent="0.2">
      <c r="A12" s="23"/>
      <c r="B12" s="25"/>
      <c r="C12" s="25"/>
      <c r="D12" s="29" t="s">
        <v>41</v>
      </c>
      <c r="E12" s="29" t="s">
        <v>42</v>
      </c>
      <c r="F12" s="29" t="s">
        <v>43</v>
      </c>
      <c r="G12" s="29" t="s">
        <v>44</v>
      </c>
      <c r="H12" s="29" t="s">
        <v>45</v>
      </c>
      <c r="I12" s="52"/>
      <c r="J12" s="5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 customHeight="1" x14ac:dyDescent="0.2">
      <c r="A13" s="7" t="s">
        <v>46</v>
      </c>
      <c r="B13" s="54"/>
      <c r="C13" s="4"/>
      <c r="D13" s="7"/>
      <c r="E13" s="7"/>
      <c r="F13" s="7"/>
      <c r="G13" s="7"/>
      <c r="H13" s="7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.75" customHeight="1" x14ac:dyDescent="0.2">
      <c r="A14" s="4"/>
      <c r="B14" s="7" t="s">
        <v>48</v>
      </c>
      <c r="C14" s="7"/>
      <c r="D14" s="55">
        <v>400</v>
      </c>
      <c r="E14" s="39" t="s">
        <v>29</v>
      </c>
      <c r="F14" s="56">
        <v>85</v>
      </c>
      <c r="G14" s="44" t="s">
        <v>37</v>
      </c>
      <c r="H14" s="57">
        <f>D14*(F14/100)</f>
        <v>340</v>
      </c>
      <c r="I14" s="58"/>
      <c r="J14" s="4"/>
      <c r="K14" s="4"/>
    </row>
    <row r="15" spans="1:26" ht="12.75" customHeight="1" x14ac:dyDescent="0.2">
      <c r="A15" s="12"/>
      <c r="B15" s="7" t="s">
        <v>50</v>
      </c>
      <c r="C15" s="7"/>
      <c r="D15" s="39"/>
      <c r="E15" s="39"/>
      <c r="F15" s="56">
        <v>5</v>
      </c>
      <c r="G15" s="39" t="s">
        <v>51</v>
      </c>
      <c r="H15" s="57">
        <f>F15</f>
        <v>5</v>
      </c>
      <c r="I15" s="58"/>
      <c r="J15" s="4"/>
      <c r="K15" s="4"/>
    </row>
    <row r="16" spans="1:26" ht="12.75" customHeight="1" x14ac:dyDescent="0.2">
      <c r="A16" s="4"/>
      <c r="B16" s="7" t="s">
        <v>52</v>
      </c>
      <c r="C16" s="7"/>
      <c r="D16" s="39"/>
      <c r="E16" s="39"/>
      <c r="F16" s="39"/>
      <c r="G16" s="39"/>
      <c r="H16" s="59">
        <f>SUM(H14:H15)</f>
        <v>345</v>
      </c>
      <c r="I16" s="4"/>
      <c r="J16" s="4"/>
      <c r="K16" s="4"/>
    </row>
    <row r="17" spans="1:26" ht="12.75" customHeight="1" x14ac:dyDescent="0.2">
      <c r="A17" s="21" t="s">
        <v>53</v>
      </c>
      <c r="B17" s="60"/>
      <c r="C17" s="60"/>
      <c r="D17" s="60"/>
      <c r="E17" s="60"/>
      <c r="F17" s="60"/>
      <c r="G17" s="60"/>
      <c r="H17" s="60"/>
      <c r="I17" s="61"/>
      <c r="J17" s="60"/>
      <c r="K17" s="4"/>
    </row>
    <row r="18" spans="1:26" ht="12.75" customHeight="1" x14ac:dyDescent="0.2">
      <c r="A18" s="4"/>
      <c r="B18" s="7" t="s">
        <v>54</v>
      </c>
      <c r="C18" s="62"/>
      <c r="D18" s="63">
        <v>2.8</v>
      </c>
      <c r="E18" s="39" t="s">
        <v>55</v>
      </c>
      <c r="F18" s="7" t="s">
        <v>56</v>
      </c>
      <c r="G18" s="4"/>
      <c r="H18" s="64">
        <f>H19/D18</f>
        <v>375</v>
      </c>
      <c r="I18" s="4"/>
      <c r="J18" s="39" t="s">
        <v>57</v>
      </c>
      <c r="K18" s="4"/>
    </row>
    <row r="19" spans="1:26" ht="12.75" customHeight="1" x14ac:dyDescent="0.2">
      <c r="A19" s="4"/>
      <c r="B19" s="7" t="s">
        <v>58</v>
      </c>
      <c r="C19" s="65"/>
      <c r="D19" s="66">
        <v>7.2</v>
      </c>
      <c r="E19" s="39" t="s">
        <v>59</v>
      </c>
      <c r="F19" s="7" t="s">
        <v>60</v>
      </c>
      <c r="G19" s="65"/>
      <c r="H19" s="64">
        <f>D9-D14</f>
        <v>1050</v>
      </c>
      <c r="I19" s="4"/>
      <c r="J19" s="39" t="s">
        <v>61</v>
      </c>
      <c r="K19" s="4"/>
    </row>
    <row r="20" spans="1:26" ht="12.75" customHeight="1" x14ac:dyDescent="0.2">
      <c r="A20" s="21" t="s">
        <v>62</v>
      </c>
      <c r="B20" s="60"/>
      <c r="C20" s="60"/>
      <c r="D20" s="60"/>
      <c r="E20" s="60"/>
      <c r="F20" s="21"/>
      <c r="G20" s="60"/>
      <c r="H20" s="67"/>
      <c r="I20" s="60"/>
      <c r="J20" s="68"/>
      <c r="K20" s="4"/>
    </row>
    <row r="21" spans="1:26" ht="12.75" customHeight="1" x14ac:dyDescent="0.2">
      <c r="A21" s="69" t="s">
        <v>63</v>
      </c>
      <c r="B21" s="4"/>
      <c r="C21" s="70"/>
      <c r="D21" s="4"/>
      <c r="E21" s="4"/>
      <c r="F21" s="4"/>
      <c r="G21" s="4"/>
      <c r="H21" s="58"/>
      <c r="I21" s="4"/>
      <c r="J21" s="4"/>
      <c r="K21" s="4"/>
    </row>
    <row r="22" spans="1:26" ht="12.75" customHeight="1" x14ac:dyDescent="0.2">
      <c r="A22" s="4"/>
      <c r="B22" s="7" t="s">
        <v>64</v>
      </c>
      <c r="C22" s="7"/>
      <c r="D22" s="12"/>
      <c r="E22" s="4"/>
      <c r="F22" s="12"/>
      <c r="G22" s="12"/>
      <c r="H22" s="71">
        <v>1.39</v>
      </c>
      <c r="I22" s="58"/>
      <c r="J22" s="4"/>
      <c r="K22" s="4"/>
    </row>
    <row r="23" spans="1:26" ht="12.75" customHeight="1" x14ac:dyDescent="0.2">
      <c r="A23" s="4"/>
      <c r="B23" s="7" t="s">
        <v>65</v>
      </c>
      <c r="C23" s="4"/>
      <c r="D23" s="7"/>
      <c r="E23" s="12"/>
      <c r="F23" s="4"/>
      <c r="G23" s="7"/>
      <c r="H23" s="72">
        <f>H22*H18</f>
        <v>521.25</v>
      </c>
      <c r="I23" s="58"/>
      <c r="J23" s="4"/>
      <c r="K23" s="4"/>
    </row>
    <row r="24" spans="1:26" ht="12.75" customHeight="1" x14ac:dyDescent="0.2">
      <c r="A24" s="4"/>
      <c r="B24" s="7" t="s">
        <v>66</v>
      </c>
      <c r="C24" s="12"/>
      <c r="D24" s="12"/>
      <c r="E24" s="12"/>
      <c r="F24" s="12"/>
      <c r="G24" s="12"/>
      <c r="H24" s="103">
        <v>0.5</v>
      </c>
      <c r="I24" s="58"/>
      <c r="J24" s="4"/>
      <c r="K24" s="4"/>
    </row>
    <row r="25" spans="1:26" ht="12.75" customHeight="1" x14ac:dyDescent="0.2">
      <c r="A25" s="21" t="s">
        <v>67</v>
      </c>
      <c r="B25" s="60"/>
      <c r="C25" s="60"/>
      <c r="D25" s="60"/>
      <c r="E25" s="60"/>
      <c r="F25" s="60"/>
      <c r="G25" s="60"/>
      <c r="H25" s="60"/>
      <c r="I25" s="61"/>
      <c r="J25" s="60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 x14ac:dyDescent="0.2">
      <c r="A26" s="4"/>
      <c r="B26" s="7" t="s">
        <v>68</v>
      </c>
      <c r="C26" s="4"/>
      <c r="D26" s="55">
        <v>2</v>
      </c>
      <c r="E26" s="39" t="s">
        <v>69</v>
      </c>
      <c r="F26" s="73"/>
      <c r="G26" s="44"/>
      <c r="H26" s="57">
        <f>H16*(D26/100)</f>
        <v>6.9</v>
      </c>
      <c r="I26" s="58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 x14ac:dyDescent="0.2">
      <c r="A27" s="4"/>
      <c r="B27" s="7" t="s">
        <v>70</v>
      </c>
      <c r="C27" s="4"/>
      <c r="D27" s="74">
        <f>H16</f>
        <v>345</v>
      </c>
      <c r="E27" s="39" t="s">
        <v>71</v>
      </c>
      <c r="F27" s="55">
        <v>6.3</v>
      </c>
      <c r="G27" s="44" t="s">
        <v>72</v>
      </c>
      <c r="H27" s="57">
        <f>D27*(F27/100)*(H$18/365)</f>
        <v>22.330479452054796</v>
      </c>
      <c r="I27" s="75" t="s">
        <v>73</v>
      </c>
      <c r="J27" s="4"/>
      <c r="K27" s="4"/>
    </row>
    <row r="28" spans="1:26" ht="12.75" customHeight="1" x14ac:dyDescent="0.2">
      <c r="A28" s="4"/>
      <c r="B28" s="7" t="s">
        <v>74</v>
      </c>
      <c r="C28" s="4"/>
      <c r="D28" s="74">
        <f>0.5*H23</f>
        <v>260.625</v>
      </c>
      <c r="E28" s="39" t="s">
        <v>71</v>
      </c>
      <c r="F28" s="55">
        <v>6.3</v>
      </c>
      <c r="G28" s="44" t="s">
        <v>72</v>
      </c>
      <c r="H28" s="57">
        <f>(D28)*(F28/100)*(H$18/365)</f>
        <v>16.869220890410958</v>
      </c>
      <c r="I28" s="75" t="s">
        <v>73</v>
      </c>
      <c r="J28" s="4"/>
      <c r="K28" s="4"/>
    </row>
    <row r="29" spans="1:26" ht="12.75" customHeight="1" x14ac:dyDescent="0.2">
      <c r="A29" s="4"/>
      <c r="B29" s="7" t="s">
        <v>75</v>
      </c>
      <c r="C29" s="4"/>
      <c r="D29" s="76">
        <v>1875</v>
      </c>
      <c r="E29" s="39" t="s">
        <v>29</v>
      </c>
      <c r="F29" s="56">
        <v>30</v>
      </c>
      <c r="G29" s="44" t="s">
        <v>76</v>
      </c>
      <c r="H29" s="57">
        <f>D29*(F29/2000)</f>
        <v>28.125</v>
      </c>
      <c r="I29" s="58"/>
      <c r="J29" s="4"/>
      <c r="K29" s="4"/>
    </row>
    <row r="30" spans="1:26" ht="12.75" customHeight="1" x14ac:dyDescent="0.2">
      <c r="A30" s="4"/>
      <c r="B30" s="7" t="s">
        <v>77</v>
      </c>
      <c r="C30" s="4"/>
      <c r="D30" s="39"/>
      <c r="E30" s="39"/>
      <c r="F30" s="77">
        <v>5</v>
      </c>
      <c r="G30" s="44" t="s">
        <v>51</v>
      </c>
      <c r="H30" s="57">
        <f t="shared" ref="H30:H35" si="0">F30</f>
        <v>5</v>
      </c>
      <c r="I30" s="4"/>
      <c r="J30" s="54"/>
      <c r="K30" s="4"/>
    </row>
    <row r="31" spans="1:26" ht="12.75" customHeight="1" x14ac:dyDescent="0.2">
      <c r="A31" s="4"/>
      <c r="B31" s="7" t="s">
        <v>78</v>
      </c>
      <c r="C31" s="4"/>
      <c r="D31" s="39"/>
      <c r="E31" s="39"/>
      <c r="F31" s="77">
        <v>14</v>
      </c>
      <c r="G31" s="44" t="s">
        <v>51</v>
      </c>
      <c r="H31" s="57">
        <f t="shared" si="0"/>
        <v>14</v>
      </c>
      <c r="I31" s="58"/>
      <c r="J31" s="4"/>
      <c r="K31" s="4"/>
    </row>
    <row r="32" spans="1:26" ht="12.75" customHeight="1" x14ac:dyDescent="0.2">
      <c r="A32" s="4"/>
      <c r="B32" s="134" t="s">
        <v>79</v>
      </c>
      <c r="C32" s="126"/>
      <c r="D32" s="126"/>
      <c r="E32" s="39"/>
      <c r="F32" s="77">
        <v>6</v>
      </c>
      <c r="G32" s="44" t="s">
        <v>80</v>
      </c>
      <c r="H32" s="57">
        <f t="shared" si="0"/>
        <v>6</v>
      </c>
      <c r="I32" s="58"/>
      <c r="J32" s="4"/>
      <c r="K32" s="4"/>
    </row>
    <row r="33" spans="1:26" ht="12.75" customHeight="1" x14ac:dyDescent="0.2">
      <c r="A33" s="4"/>
      <c r="B33" s="7" t="s">
        <v>81</v>
      </c>
      <c r="C33" s="4"/>
      <c r="D33" s="4"/>
      <c r="E33" s="39"/>
      <c r="F33" s="77">
        <v>3</v>
      </c>
      <c r="G33" s="44" t="s">
        <v>51</v>
      </c>
      <c r="H33" s="57">
        <f t="shared" si="0"/>
        <v>3</v>
      </c>
      <c r="I33" s="58"/>
      <c r="J33" s="4"/>
      <c r="K33" s="4"/>
    </row>
    <row r="34" spans="1:26" ht="12.75" customHeight="1" x14ac:dyDescent="0.2">
      <c r="A34" s="4"/>
      <c r="B34" s="7" t="s">
        <v>82</v>
      </c>
      <c r="C34" s="4"/>
      <c r="D34" s="4"/>
      <c r="E34" s="39"/>
      <c r="F34" s="77">
        <v>30</v>
      </c>
      <c r="G34" s="39" t="s">
        <v>51</v>
      </c>
      <c r="H34" s="57">
        <f t="shared" si="0"/>
        <v>30</v>
      </c>
      <c r="I34" s="58"/>
      <c r="J34" s="4"/>
      <c r="K34" s="4"/>
    </row>
    <row r="35" spans="1:26" ht="12.75" customHeight="1" x14ac:dyDescent="0.2">
      <c r="A35" s="12"/>
      <c r="B35" s="7" t="s">
        <v>83</v>
      </c>
      <c r="C35" s="12"/>
      <c r="D35" s="39"/>
      <c r="E35" s="39"/>
      <c r="F35" s="78">
        <v>10</v>
      </c>
      <c r="G35" s="44" t="s">
        <v>51</v>
      </c>
      <c r="H35" s="79">
        <f t="shared" si="0"/>
        <v>10</v>
      </c>
      <c r="I35" s="58"/>
      <c r="J35" s="4"/>
      <c r="K35" s="4"/>
    </row>
    <row r="36" spans="1:26" ht="12.75" customHeight="1" x14ac:dyDescent="0.2">
      <c r="A36" s="4"/>
      <c r="B36" s="80" t="s">
        <v>84</v>
      </c>
      <c r="C36" s="81"/>
      <c r="D36" s="82"/>
      <c r="E36" s="82"/>
      <c r="F36" s="82"/>
      <c r="G36" s="82"/>
      <c r="H36" s="59">
        <f>SUM(H26:H35)</f>
        <v>142.22470034246575</v>
      </c>
      <c r="I36" s="58"/>
      <c r="J36" s="4"/>
      <c r="K36" s="4"/>
    </row>
    <row r="37" spans="1:26" ht="12.75" customHeight="1" x14ac:dyDescent="0.2">
      <c r="A37" s="21" t="s">
        <v>85</v>
      </c>
      <c r="B37" s="21"/>
      <c r="C37" s="21"/>
      <c r="D37" s="21"/>
      <c r="E37" s="21"/>
      <c r="F37" s="21"/>
      <c r="G37" s="21"/>
      <c r="H37" s="21"/>
      <c r="I37" s="61"/>
      <c r="J37" s="60"/>
      <c r="K37" s="4"/>
    </row>
    <row r="38" spans="1:26" ht="12.75" customHeight="1" x14ac:dyDescent="0.2">
      <c r="A38" s="69" t="s">
        <v>86</v>
      </c>
      <c r="B38" s="7"/>
      <c r="C38" s="7"/>
      <c r="D38" s="7"/>
      <c r="E38" s="7"/>
      <c r="F38" s="7"/>
      <c r="G38" s="7"/>
      <c r="H38" s="7"/>
      <c r="I38" s="58"/>
      <c r="J38" s="12"/>
      <c r="K38" s="4"/>
    </row>
    <row r="39" spans="1:26" ht="12.75" customHeight="1" x14ac:dyDescent="0.2">
      <c r="A39" s="4"/>
      <c r="B39" s="7" t="s">
        <v>87</v>
      </c>
      <c r="C39" s="4"/>
      <c r="D39" s="83">
        <v>0.6</v>
      </c>
      <c r="E39" s="7" t="s">
        <v>88</v>
      </c>
      <c r="F39" s="4"/>
      <c r="G39" s="84"/>
      <c r="H39" s="86">
        <f>D39*H18</f>
        <v>225</v>
      </c>
      <c r="I39" s="58"/>
      <c r="J39" s="4"/>
      <c r="K39" s="4"/>
    </row>
    <row r="40" spans="1:26" s="97" customFormat="1" ht="12.75" customHeight="1" x14ac:dyDescent="0.2">
      <c r="A40" s="109" t="s">
        <v>114</v>
      </c>
      <c r="B40" s="109"/>
      <c r="C40" s="108"/>
      <c r="D40" s="110"/>
      <c r="E40" s="109"/>
      <c r="F40" s="108"/>
      <c r="G40" s="111"/>
      <c r="H40" s="112"/>
      <c r="I40" s="113"/>
      <c r="J40" s="108"/>
      <c r="K40" s="12"/>
    </row>
    <row r="41" spans="1:26" ht="12.75" customHeight="1" x14ac:dyDescent="0.2">
      <c r="A41" s="4"/>
      <c r="B41" s="7" t="s">
        <v>89</v>
      </c>
      <c r="C41" s="12"/>
      <c r="D41" s="12"/>
      <c r="E41" s="12"/>
      <c r="F41" s="12"/>
      <c r="G41" s="12"/>
      <c r="H41" s="86">
        <f>(H23+H46+H36)/H19</f>
        <v>0.84616638127853883</v>
      </c>
      <c r="I41" s="58"/>
      <c r="J41" s="4"/>
      <c r="K41" s="4"/>
    </row>
    <row r="42" spans="1:26" ht="12.75" customHeight="1" x14ac:dyDescent="0.2">
      <c r="A42" s="21" t="s">
        <v>90</v>
      </c>
      <c r="B42" s="21"/>
      <c r="C42" s="21"/>
      <c r="D42" s="21"/>
      <c r="E42" s="21"/>
      <c r="F42" s="21"/>
      <c r="G42" s="21"/>
      <c r="H42" s="21"/>
      <c r="I42" s="61"/>
      <c r="J42" s="60"/>
      <c r="K42" s="4"/>
    </row>
    <row r="43" spans="1:26" ht="12.75" customHeight="1" x14ac:dyDescent="0.2">
      <c r="A43" s="4"/>
      <c r="B43" s="7" t="s">
        <v>91</v>
      </c>
      <c r="C43" s="4"/>
      <c r="D43" s="4"/>
      <c r="E43" s="4"/>
      <c r="F43" s="4"/>
      <c r="G43" s="4"/>
      <c r="H43" s="72">
        <f>H9</f>
        <v>1276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customHeight="1" x14ac:dyDescent="0.2">
      <c r="A44" s="12"/>
      <c r="B44" s="7" t="s">
        <v>92</v>
      </c>
      <c r="C44" s="12"/>
      <c r="D44" s="12"/>
      <c r="E44" s="12"/>
      <c r="F44" s="12"/>
      <c r="G44" s="12"/>
      <c r="H44" s="72">
        <f>H16+H23+H36</f>
        <v>1008.4747003424658</v>
      </c>
      <c r="I44" s="4"/>
      <c r="J44" s="4"/>
      <c r="K44" s="4"/>
    </row>
    <row r="45" spans="1:26" ht="12.75" customHeight="1" x14ac:dyDescent="0.2">
      <c r="A45" s="7" t="s">
        <v>93</v>
      </c>
      <c r="B45" s="4"/>
      <c r="C45" s="7"/>
      <c r="D45" s="7"/>
      <c r="E45" s="7"/>
      <c r="F45" s="7"/>
      <c r="G45" s="7" t="s">
        <v>51</v>
      </c>
      <c r="H45" s="86">
        <f>H43-H44</f>
        <v>267.52529965753422</v>
      </c>
      <c r="I45" s="58"/>
      <c r="J45" s="4"/>
      <c r="K45" s="4"/>
    </row>
    <row r="46" spans="1:26" ht="12.75" customHeight="1" x14ac:dyDescent="0.2">
      <c r="A46" s="12"/>
      <c r="B46" s="7" t="s">
        <v>94</v>
      </c>
      <c r="C46" s="12"/>
      <c r="D46" s="12"/>
      <c r="E46" s="12"/>
      <c r="F46" s="12"/>
      <c r="G46" s="12"/>
      <c r="H46" s="72">
        <f>H39</f>
        <v>225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customHeight="1" x14ac:dyDescent="0.2">
      <c r="A47" s="7" t="s">
        <v>95</v>
      </c>
      <c r="B47" s="4"/>
      <c r="C47" s="7"/>
      <c r="D47" s="7"/>
      <c r="E47" s="7"/>
      <c r="F47" s="7"/>
      <c r="G47" s="7" t="s">
        <v>51</v>
      </c>
      <c r="H47" s="86">
        <f>H45-H46</f>
        <v>42.525299657534219</v>
      </c>
      <c r="I47" s="58"/>
      <c r="J47" s="4"/>
      <c r="K47" s="4"/>
    </row>
    <row r="48" spans="1:26" ht="12.75" customHeight="1" x14ac:dyDescent="0.2">
      <c r="A48" s="21" t="s">
        <v>96</v>
      </c>
      <c r="B48" s="21"/>
      <c r="C48" s="21"/>
      <c r="D48" s="21"/>
      <c r="E48" s="21"/>
      <c r="F48" s="21"/>
      <c r="G48" s="21"/>
      <c r="H48" s="51"/>
      <c r="I48" s="51"/>
      <c r="J48" s="21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 x14ac:dyDescent="0.2">
      <c r="A49" s="4"/>
      <c r="B49" s="7" t="s">
        <v>97</v>
      </c>
      <c r="C49" s="7"/>
      <c r="D49" s="4"/>
      <c r="E49" s="4"/>
      <c r="F49" s="4"/>
      <c r="G49" s="4"/>
      <c r="H49" s="87">
        <f>(H44+H46)/(D9/100)</f>
        <v>85.067220713273514</v>
      </c>
      <c r="I49" s="49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 customHeight="1" x14ac:dyDescent="0.2">
      <c r="A50" s="4"/>
      <c r="B50" s="7" t="s">
        <v>98</v>
      </c>
      <c r="C50" s="7"/>
      <c r="D50" s="4"/>
      <c r="E50" s="4"/>
      <c r="F50" s="4"/>
      <c r="G50" s="4"/>
      <c r="H50" s="87">
        <f>(H44+H46-H35)/(D9/100)</f>
        <v>84.37756554085972</v>
      </c>
      <c r="I50" s="4"/>
      <c r="J50" s="4"/>
      <c r="K50" s="4"/>
    </row>
    <row r="51" spans="1:26" ht="12.75" customHeight="1" x14ac:dyDescent="0.2">
      <c r="A51" s="7"/>
      <c r="B51" s="4"/>
      <c r="C51" s="7" t="s">
        <v>99</v>
      </c>
      <c r="D51" s="4"/>
      <c r="E51" s="4"/>
      <c r="F51" s="88">
        <v>400</v>
      </c>
      <c r="G51" s="7" t="s">
        <v>61</v>
      </c>
      <c r="H51" s="4"/>
      <c r="I51" s="58"/>
      <c r="J51" s="4"/>
      <c r="K51" s="4"/>
    </row>
    <row r="52" spans="1:26" ht="12.75" customHeight="1" x14ac:dyDescent="0.2">
      <c r="A52" s="4"/>
      <c r="B52" s="7" t="s">
        <v>100</v>
      </c>
      <c r="C52" s="4"/>
      <c r="D52" s="4"/>
      <c r="E52" s="4"/>
      <c r="F52" s="4"/>
      <c r="G52" s="4"/>
      <c r="H52" s="90">
        <f>(H9-H23-H36-H39-H15)/F51*100</f>
        <v>95.631324914383555</v>
      </c>
      <c r="I52" s="4"/>
      <c r="J52" s="4"/>
      <c r="K52" s="4"/>
    </row>
    <row r="53" spans="1:26" ht="12.75" customHeight="1" x14ac:dyDescent="0.2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4"/>
    </row>
    <row r="54" spans="1:26" ht="12.75" customHeight="1" x14ac:dyDescent="0.25">
      <c r="A54" s="48" t="s">
        <v>38</v>
      </c>
      <c r="B54" s="50"/>
      <c r="C54" s="50"/>
      <c r="D54" s="50"/>
      <c r="E54" s="53" t="str">
        <f>HYPERLINK("http://fyi.uwex.edu/wbic/","http://fyi.uwex.edu/wbic/")</f>
        <v>http://fyi.uwex.edu/wbic/</v>
      </c>
      <c r="F54" s="50"/>
      <c r="G54" s="50"/>
      <c r="H54" s="50"/>
      <c r="I54" s="50"/>
      <c r="J54" s="50"/>
      <c r="K54" s="4"/>
    </row>
    <row r="55" spans="1:26" ht="9" customHeight="1" x14ac:dyDescent="0.25">
      <c r="A55" s="48"/>
      <c r="B55" s="50"/>
      <c r="C55" s="50"/>
      <c r="D55" s="50"/>
      <c r="E55" s="53"/>
      <c r="F55" s="50"/>
      <c r="G55" s="50"/>
      <c r="H55" s="50"/>
      <c r="I55" s="50"/>
      <c r="J55" s="50"/>
      <c r="K55" s="4"/>
    </row>
    <row r="56" spans="1:26" ht="24" customHeight="1" x14ac:dyDescent="0.2">
      <c r="A56" s="129" t="s">
        <v>47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</row>
    <row r="57" spans="1:26" ht="12.75" customHeight="1" x14ac:dyDescent="0.2">
      <c r="A57" s="130" t="s">
        <v>49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11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1:11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1:11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1:11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1:11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1:11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</row>
    <row r="695" spans="1:11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</row>
    <row r="696" spans="1:11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</row>
    <row r="697" spans="1:11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</row>
    <row r="699" spans="1:11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</row>
    <row r="700" spans="1:11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</row>
    <row r="701" spans="1:11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</row>
    <row r="702" spans="1:11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</row>
    <row r="703" spans="1:11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</row>
    <row r="704" spans="1:11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</row>
    <row r="705" spans="1:11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</row>
    <row r="706" spans="1:11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</row>
    <row r="707" spans="1:11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</row>
    <row r="708" spans="1:11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</row>
    <row r="709" spans="1:11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</row>
    <row r="710" spans="1:11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</row>
    <row r="711" spans="1:11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</row>
    <row r="712" spans="1:11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</row>
    <row r="713" spans="1:11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</row>
    <row r="714" spans="1:11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</row>
    <row r="715" spans="1:11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</row>
    <row r="716" spans="1:11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</row>
    <row r="717" spans="1:11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</row>
    <row r="718" spans="1:11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</row>
    <row r="719" spans="1:11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</row>
    <row r="720" spans="1:11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</row>
    <row r="721" spans="1:11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</row>
    <row r="722" spans="1:11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</row>
    <row r="723" spans="1:11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</row>
    <row r="724" spans="1:11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</row>
    <row r="725" spans="1:11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</row>
    <row r="726" spans="1:11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</row>
    <row r="727" spans="1:11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</row>
    <row r="728" spans="1:11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</row>
    <row r="729" spans="1:11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</row>
    <row r="730" spans="1:11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</row>
    <row r="731" spans="1:11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</row>
    <row r="732" spans="1:11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</row>
    <row r="734" spans="1:11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</row>
    <row r="735" spans="1:11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</row>
    <row r="736" spans="1:11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</row>
    <row r="737" spans="1:11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</row>
    <row r="738" spans="1:11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</row>
    <row r="739" spans="1:11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</row>
    <row r="740" spans="1:11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</row>
    <row r="741" spans="1:11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</row>
    <row r="742" spans="1:11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</row>
    <row r="743" spans="1:11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</row>
    <row r="744" spans="1:11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</row>
    <row r="745" spans="1:11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</row>
    <row r="746" spans="1:11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</row>
    <row r="747" spans="1:11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</row>
    <row r="748" spans="1:11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</row>
    <row r="749" spans="1:11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</row>
    <row r="751" spans="1:11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</row>
    <row r="752" spans="1:11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</row>
    <row r="753" spans="1:11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</row>
    <row r="754" spans="1:11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</row>
    <row r="755" spans="1:11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</row>
    <row r="756" spans="1:11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</row>
    <row r="757" spans="1:11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</row>
    <row r="758" spans="1:11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</row>
    <row r="759" spans="1:11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</row>
    <row r="760" spans="1:11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</row>
    <row r="761" spans="1:11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</row>
    <row r="762" spans="1:11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</row>
    <row r="763" spans="1:11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</row>
    <row r="764" spans="1:11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</row>
    <row r="765" spans="1:11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</row>
    <row r="766" spans="1:11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</row>
    <row r="767" spans="1:11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</row>
    <row r="768" spans="1:11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</row>
    <row r="769" spans="1:11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</row>
    <row r="770" spans="1:11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</row>
    <row r="771" spans="1:11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</row>
    <row r="772" spans="1:11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</row>
    <row r="773" spans="1:11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</row>
    <row r="774" spans="1:11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</row>
    <row r="775" spans="1:11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</row>
    <row r="776" spans="1:11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</row>
    <row r="777" spans="1:11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</row>
    <row r="779" spans="1:11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</row>
    <row r="780" spans="1:11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</row>
    <row r="781" spans="1:11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</row>
    <row r="782" spans="1:11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</row>
    <row r="783" spans="1:11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</row>
    <row r="784" spans="1:11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</row>
    <row r="785" spans="1:11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</row>
    <row r="786" spans="1:11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</row>
    <row r="788" spans="1:11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</row>
    <row r="789" spans="1:11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</row>
    <row r="790" spans="1:11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</row>
    <row r="791" spans="1:11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</row>
    <row r="792" spans="1:11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1:11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1:11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1:11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1:11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1:11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1:11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1:11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1:11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1:11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1:11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1:11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1:11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1:11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1:11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1:11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1:11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1:11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1:11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1:11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1:11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1:11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1:11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1:11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1:11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1:11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1:11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1:11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1:11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1:11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1:11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1:11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1:11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1:11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1:11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1:11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1:11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1:11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1:11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1:11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1:11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1:11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1:11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1:11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1:11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1:11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1:11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1:11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1:11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1:11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1:11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1:11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1:11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1:11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1:11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1:11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1:11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1:11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1:11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1:11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1:11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1:11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1:11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1:11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1:11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1:11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1:11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1:11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1:11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1:11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1:11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1:11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1:11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1:11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1:11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1:11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1:11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1:11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1:11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1:11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1:11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1:11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1:11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1:11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1:11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1:11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1:11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1:11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1:11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1:11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1:11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1:11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1:11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1:11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1:11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1:11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1:11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1:11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1:11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1:11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1:11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1:11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1:11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1:11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1:11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1:11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1:11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1:11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1:11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1:11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1:11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1:11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1:11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1:11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1:11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1:11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1:11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1:11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1:11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1:11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1:11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1:11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1:11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</row>
    <row r="922" spans="1:11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</row>
    <row r="923" spans="1:11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</row>
    <row r="924" spans="1:11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</row>
    <row r="925" spans="1:11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</row>
    <row r="926" spans="1:11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</row>
    <row r="927" spans="1:11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</row>
    <row r="928" spans="1:11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</row>
    <row r="929" spans="1:11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</row>
    <row r="930" spans="1:11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</row>
    <row r="931" spans="1:11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</row>
    <row r="932" spans="1:11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</row>
    <row r="933" spans="1:11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</row>
    <row r="934" spans="1:11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</row>
    <row r="935" spans="1:11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</row>
    <row r="936" spans="1:11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</row>
    <row r="937" spans="1:11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</row>
    <row r="938" spans="1:11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</row>
    <row r="939" spans="1:11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</row>
    <row r="940" spans="1:11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</row>
    <row r="941" spans="1:11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</row>
    <row r="942" spans="1:11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</row>
    <row r="943" spans="1:11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</row>
    <row r="945" spans="1:11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</row>
    <row r="946" spans="1:11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</row>
    <row r="947" spans="1:11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</row>
    <row r="948" spans="1:11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</row>
    <row r="949" spans="1:11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</row>
    <row r="950" spans="1:11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</row>
    <row r="951" spans="1:11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</row>
    <row r="952" spans="1:11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</row>
    <row r="953" spans="1:11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</row>
    <row r="954" spans="1:11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</row>
    <row r="955" spans="1:11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</row>
    <row r="956" spans="1:11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</row>
    <row r="957" spans="1:11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</row>
    <row r="958" spans="1:11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</row>
    <row r="959" spans="1:11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</row>
    <row r="960" spans="1:11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</row>
    <row r="961" spans="1:11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1:11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</row>
    <row r="963" spans="1:11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</row>
    <row r="964" spans="1:11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</row>
    <row r="965" spans="1:11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</row>
    <row r="966" spans="1:11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</row>
    <row r="967" spans="1:11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</row>
    <row r="968" spans="1:11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</row>
    <row r="969" spans="1:11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</row>
    <row r="970" spans="1:11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</row>
    <row r="971" spans="1:11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</row>
    <row r="973" spans="1:11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</row>
    <row r="974" spans="1:11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1:11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1:11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1:11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1:11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1:11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1:11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1:11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1:11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</row>
    <row r="983" spans="1:11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</row>
    <row r="984" spans="1:11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</row>
    <row r="985" spans="1:11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</row>
    <row r="986" spans="1:11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</row>
    <row r="987" spans="1:11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</row>
    <row r="988" spans="1:11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</row>
    <row r="989" spans="1:11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</row>
    <row r="991" spans="1:11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</row>
    <row r="992" spans="1:11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</row>
    <row r="993" spans="1:11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</row>
    <row r="994" spans="1:11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</row>
    <row r="995" spans="1:11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</row>
    <row r="996" spans="1:11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</row>
    <row r="997" spans="1:11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</row>
    <row r="998" spans="1:11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</row>
    <row r="999" spans="1:11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</row>
    <row r="1000" spans="1:11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1:11" ht="12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</row>
  </sheetData>
  <mergeCells count="5">
    <mergeCell ref="A1:J1"/>
    <mergeCell ref="A7:B7"/>
    <mergeCell ref="B32:D32"/>
    <mergeCell ref="A56:K56"/>
    <mergeCell ref="A57:K57"/>
  </mergeCells>
  <hyperlinks>
    <hyperlink ref="E54" r:id="rId1" display="http://fyi.uwex.edu/wbic/" xr:uid="{00000000-0004-0000-0200-000000000000}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1"/>
  <sheetViews>
    <sheetView showGridLines="0" topLeftCell="A13" workbookViewId="0">
      <selection activeCell="F10" sqref="F10"/>
    </sheetView>
  </sheetViews>
  <sheetFormatPr defaultColWidth="17.28515625" defaultRowHeight="15" customHeight="1" x14ac:dyDescent="0.2"/>
  <cols>
    <col min="1" max="1" width="2.7109375" customWidth="1"/>
    <col min="2" max="2" width="8.85546875" customWidth="1"/>
    <col min="3" max="3" width="15.42578125" customWidth="1"/>
    <col min="4" max="4" width="12.140625" customWidth="1"/>
    <col min="5" max="5" width="5.7109375" customWidth="1"/>
    <col min="6" max="6" width="8.7109375" customWidth="1"/>
    <col min="7" max="7" width="9.140625" customWidth="1"/>
    <col min="8" max="8" width="10" customWidth="1"/>
    <col min="9" max="9" width="1.7109375" customWidth="1"/>
    <col min="10" max="10" width="4.7109375" customWidth="1"/>
    <col min="11" max="11" width="10.140625" customWidth="1"/>
    <col min="12" max="26" width="6.7109375" customWidth="1"/>
  </cols>
  <sheetData>
    <row r="1" spans="1:26" ht="27" customHeight="1" x14ac:dyDescent="0.25">
      <c r="A1" s="131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4"/>
    </row>
    <row r="2" spans="1:26" ht="16.5" customHeight="1" x14ac:dyDescent="0.25">
      <c r="A2" s="5" t="s">
        <v>2</v>
      </c>
      <c r="B2" s="3"/>
      <c r="C2" s="3"/>
      <c r="D2" s="3"/>
      <c r="E2" s="3"/>
      <c r="F2" s="3"/>
      <c r="G2" s="3"/>
      <c r="H2" s="3"/>
      <c r="I2" s="3"/>
      <c r="J2" s="3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6" customHeight="1" x14ac:dyDescent="0.2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 x14ac:dyDescent="0.2">
      <c r="A4" s="4"/>
      <c r="B4" s="8"/>
      <c r="C4" s="7" t="s">
        <v>4</v>
      </c>
      <c r="D4" s="9"/>
      <c r="E4" s="10"/>
      <c r="F4" s="11"/>
      <c r="G4" s="7" t="s">
        <v>5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 customHeight="1" x14ac:dyDescent="0.2">
      <c r="A5" s="12"/>
      <c r="B5" s="12"/>
      <c r="C5" s="14" t="s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3.5" customHeight="1" x14ac:dyDescent="0.2">
      <c r="A6" s="122" t="s">
        <v>119</v>
      </c>
      <c r="B6" s="12"/>
      <c r="C6" s="121" t="s">
        <v>120</v>
      </c>
      <c r="D6" s="119"/>
      <c r="E6" s="119"/>
      <c r="F6" s="119"/>
      <c r="G6" s="119"/>
      <c r="H6" s="120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 customHeight="1" x14ac:dyDescent="0.2">
      <c r="A7" s="132" t="s">
        <v>16</v>
      </c>
      <c r="B7" s="133"/>
      <c r="C7" s="21"/>
      <c r="D7" s="21"/>
      <c r="E7" s="21"/>
      <c r="F7" s="21"/>
      <c r="G7" s="21"/>
      <c r="H7" s="21"/>
      <c r="I7" s="21"/>
      <c r="J7" s="2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2">
      <c r="A8" s="23"/>
      <c r="B8" s="25"/>
      <c r="C8" s="25"/>
      <c r="D8" s="27" t="s">
        <v>20</v>
      </c>
      <c r="E8" s="29" t="s">
        <v>21</v>
      </c>
      <c r="F8" s="29" t="s">
        <v>23</v>
      </c>
      <c r="G8" s="29" t="s">
        <v>24</v>
      </c>
      <c r="H8" s="29" t="s">
        <v>25</v>
      </c>
      <c r="I8" s="34"/>
      <c r="J8" s="34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 x14ac:dyDescent="0.2">
      <c r="A9" s="7" t="s">
        <v>26</v>
      </c>
      <c r="B9" s="12"/>
      <c r="C9" s="4"/>
      <c r="D9" s="36">
        <v>1450</v>
      </c>
      <c r="E9" s="39" t="s">
        <v>29</v>
      </c>
      <c r="F9" s="42">
        <v>86</v>
      </c>
      <c r="G9" s="44" t="s">
        <v>37</v>
      </c>
      <c r="H9" s="47">
        <f>D9*(F9/100)</f>
        <v>1247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4.5" customHeight="1" x14ac:dyDescent="0.2">
      <c r="A10" s="4"/>
      <c r="B10" s="4"/>
      <c r="C10" s="4"/>
      <c r="D10" s="7"/>
      <c r="E10" s="7"/>
      <c r="F10" s="7" t="s">
        <v>39</v>
      </c>
      <c r="G10" s="7"/>
      <c r="H10" s="4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 customHeight="1" x14ac:dyDescent="0.2">
      <c r="A11" s="21" t="s">
        <v>40</v>
      </c>
      <c r="B11" s="21"/>
      <c r="C11" s="21"/>
      <c r="D11" s="21"/>
      <c r="E11" s="21"/>
      <c r="F11" s="21"/>
      <c r="G11" s="21"/>
      <c r="H11" s="51"/>
      <c r="I11" s="21"/>
      <c r="J11" s="2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 customHeight="1" x14ac:dyDescent="0.2">
      <c r="A12" s="23"/>
      <c r="B12" s="25"/>
      <c r="C12" s="25"/>
      <c r="D12" s="29" t="s">
        <v>41</v>
      </c>
      <c r="E12" s="29" t="s">
        <v>42</v>
      </c>
      <c r="F12" s="29" t="s">
        <v>43</v>
      </c>
      <c r="G12" s="29" t="s">
        <v>44</v>
      </c>
      <c r="H12" s="29" t="s">
        <v>45</v>
      </c>
      <c r="I12" s="52"/>
      <c r="J12" s="5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 customHeight="1" x14ac:dyDescent="0.2">
      <c r="A13" s="7" t="s">
        <v>46</v>
      </c>
      <c r="B13" s="54"/>
      <c r="C13" s="4"/>
      <c r="D13" s="7"/>
      <c r="E13" s="7"/>
      <c r="F13" s="7"/>
      <c r="G13" s="7"/>
      <c r="H13" s="7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.75" customHeight="1" x14ac:dyDescent="0.2">
      <c r="A14" s="4"/>
      <c r="B14" s="7" t="s">
        <v>48</v>
      </c>
      <c r="C14" s="7"/>
      <c r="D14" s="55">
        <v>800</v>
      </c>
      <c r="E14" s="39" t="s">
        <v>29</v>
      </c>
      <c r="F14" s="56">
        <v>75</v>
      </c>
      <c r="G14" s="44" t="s">
        <v>37</v>
      </c>
      <c r="H14" s="57">
        <f>D14*(F14/100)</f>
        <v>600</v>
      </c>
      <c r="I14" s="58"/>
      <c r="J14" s="4"/>
      <c r="K14" s="4"/>
    </row>
    <row r="15" spans="1:26" ht="12.75" customHeight="1" x14ac:dyDescent="0.2">
      <c r="A15" s="12"/>
      <c r="B15" s="7" t="s">
        <v>50</v>
      </c>
      <c r="C15" s="7"/>
      <c r="D15" s="39"/>
      <c r="E15" s="39"/>
      <c r="F15" s="56">
        <v>5</v>
      </c>
      <c r="G15" s="39" t="s">
        <v>51</v>
      </c>
      <c r="H15" s="57">
        <f>F15</f>
        <v>5</v>
      </c>
      <c r="I15" s="58"/>
      <c r="J15" s="4"/>
      <c r="K15" s="4"/>
    </row>
    <row r="16" spans="1:26" ht="12.75" customHeight="1" x14ac:dyDescent="0.2">
      <c r="A16" s="4"/>
      <c r="B16" s="7" t="s">
        <v>52</v>
      </c>
      <c r="C16" s="7"/>
      <c r="D16" s="39"/>
      <c r="E16" s="39"/>
      <c r="F16" s="39"/>
      <c r="G16" s="39"/>
      <c r="H16" s="59">
        <f>SUM(H14:H15)</f>
        <v>605</v>
      </c>
      <c r="I16" s="4"/>
      <c r="J16" s="4"/>
      <c r="K16" s="4"/>
    </row>
    <row r="17" spans="1:26" ht="12.75" customHeight="1" x14ac:dyDescent="0.2">
      <c r="A17" s="21" t="s">
        <v>53</v>
      </c>
      <c r="B17" s="60"/>
      <c r="C17" s="60"/>
      <c r="D17" s="60"/>
      <c r="E17" s="60"/>
      <c r="F17" s="60"/>
      <c r="G17" s="60"/>
      <c r="H17" s="60"/>
      <c r="I17" s="61"/>
      <c r="J17" s="60"/>
      <c r="K17" s="4"/>
    </row>
    <row r="18" spans="1:26" ht="12.75" customHeight="1" x14ac:dyDescent="0.2">
      <c r="A18" s="4"/>
      <c r="B18" s="7" t="s">
        <v>54</v>
      </c>
      <c r="C18" s="62"/>
      <c r="D18" s="63">
        <v>2.8</v>
      </c>
      <c r="E18" s="39" t="s">
        <v>55</v>
      </c>
      <c r="F18" s="7" t="s">
        <v>56</v>
      </c>
      <c r="G18" s="4"/>
      <c r="H18" s="64">
        <f>H19/D18</f>
        <v>232.14285714285717</v>
      </c>
      <c r="I18" s="4"/>
      <c r="J18" s="39" t="s">
        <v>57</v>
      </c>
      <c r="K18" s="4"/>
    </row>
    <row r="19" spans="1:26" ht="12.75" customHeight="1" x14ac:dyDescent="0.2">
      <c r="A19" s="4"/>
      <c r="B19" s="7" t="s">
        <v>58</v>
      </c>
      <c r="C19" s="65"/>
      <c r="D19" s="66">
        <v>7.5</v>
      </c>
      <c r="E19" s="39" t="s">
        <v>59</v>
      </c>
      <c r="F19" s="7" t="s">
        <v>60</v>
      </c>
      <c r="G19" s="65"/>
      <c r="H19" s="64">
        <f>D9-D14</f>
        <v>650</v>
      </c>
      <c r="I19" s="4"/>
      <c r="J19" s="39" t="s">
        <v>61</v>
      </c>
      <c r="K19" s="4"/>
    </row>
    <row r="20" spans="1:26" ht="12.75" customHeight="1" x14ac:dyDescent="0.2">
      <c r="A20" s="21" t="s">
        <v>62</v>
      </c>
      <c r="B20" s="60"/>
      <c r="C20" s="60"/>
      <c r="D20" s="60"/>
      <c r="E20" s="60"/>
      <c r="F20" s="21"/>
      <c r="G20" s="60"/>
      <c r="H20" s="67"/>
      <c r="I20" s="60"/>
      <c r="J20" s="68"/>
      <c r="K20" s="4"/>
    </row>
    <row r="21" spans="1:26" ht="12.75" customHeight="1" x14ac:dyDescent="0.2">
      <c r="A21" s="69" t="s">
        <v>63</v>
      </c>
      <c r="B21" s="4"/>
      <c r="C21" s="70"/>
      <c r="D21" s="4"/>
      <c r="E21" s="4"/>
      <c r="F21" s="4"/>
      <c r="G21" s="4"/>
      <c r="H21" s="58"/>
      <c r="I21" s="4"/>
      <c r="J21" s="4"/>
      <c r="K21" s="4"/>
    </row>
    <row r="22" spans="1:26" ht="12.75" customHeight="1" x14ac:dyDescent="0.2">
      <c r="A22" s="4"/>
      <c r="B22" s="7" t="s">
        <v>64</v>
      </c>
      <c r="C22" s="7"/>
      <c r="D22" s="12"/>
      <c r="E22" s="4"/>
      <c r="F22" s="12"/>
      <c r="G22" s="12"/>
      <c r="H22" s="71">
        <v>1.45</v>
      </c>
      <c r="I22" s="58"/>
      <c r="J22" s="4"/>
      <c r="K22" s="4"/>
    </row>
    <row r="23" spans="1:26" ht="12.75" customHeight="1" x14ac:dyDescent="0.2">
      <c r="A23" s="4"/>
      <c r="B23" s="7" t="s">
        <v>65</v>
      </c>
      <c r="C23" s="4"/>
      <c r="D23" s="7"/>
      <c r="E23" s="12"/>
      <c r="F23" s="4"/>
      <c r="G23" s="7"/>
      <c r="H23" s="72">
        <f>H22*H18</f>
        <v>336.60714285714289</v>
      </c>
      <c r="I23" s="58"/>
      <c r="J23" s="4"/>
      <c r="K23" s="4"/>
    </row>
    <row r="24" spans="1:26" ht="12.75" customHeight="1" x14ac:dyDescent="0.2">
      <c r="A24" s="4"/>
      <c r="B24" s="7" t="s">
        <v>66</v>
      </c>
      <c r="C24" s="12"/>
      <c r="D24" s="12"/>
      <c r="E24" s="12"/>
      <c r="F24" s="12"/>
      <c r="G24" s="12"/>
      <c r="H24" s="103">
        <v>0.52</v>
      </c>
      <c r="I24" s="58"/>
      <c r="J24" s="4"/>
      <c r="K24" s="4"/>
    </row>
    <row r="25" spans="1:26" ht="12.75" customHeight="1" x14ac:dyDescent="0.2">
      <c r="A25" s="21" t="s">
        <v>67</v>
      </c>
      <c r="B25" s="60"/>
      <c r="C25" s="60"/>
      <c r="D25" s="60"/>
      <c r="E25" s="60"/>
      <c r="F25" s="60"/>
      <c r="G25" s="60"/>
      <c r="H25" s="60"/>
      <c r="I25" s="61"/>
      <c r="J25" s="60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 x14ac:dyDescent="0.2">
      <c r="A26" s="4"/>
      <c r="B26" s="7" t="s">
        <v>68</v>
      </c>
      <c r="C26" s="4"/>
      <c r="D26" s="55">
        <v>1.5</v>
      </c>
      <c r="E26" s="39" t="s">
        <v>69</v>
      </c>
      <c r="F26" s="73"/>
      <c r="G26" s="44"/>
      <c r="H26" s="57">
        <f>H16*(D26/100)</f>
        <v>9.0749999999999993</v>
      </c>
      <c r="I26" s="58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 x14ac:dyDescent="0.2">
      <c r="A27" s="4"/>
      <c r="B27" s="7" t="s">
        <v>70</v>
      </c>
      <c r="C27" s="4"/>
      <c r="D27" s="74">
        <f>H16</f>
        <v>605</v>
      </c>
      <c r="E27" s="39" t="s">
        <v>71</v>
      </c>
      <c r="F27" s="55">
        <v>6.3</v>
      </c>
      <c r="G27" s="44" t="s">
        <v>72</v>
      </c>
      <c r="H27" s="57">
        <f>D27*(F27/100)*(H$18/365)</f>
        <v>24.241438356164387</v>
      </c>
      <c r="I27" s="75" t="s">
        <v>73</v>
      </c>
      <c r="J27" s="4"/>
      <c r="K27" s="4"/>
    </row>
    <row r="28" spans="1:26" ht="12.75" customHeight="1" x14ac:dyDescent="0.2">
      <c r="A28" s="4"/>
      <c r="B28" s="7" t="s">
        <v>74</v>
      </c>
      <c r="C28" s="4"/>
      <c r="D28" s="74">
        <f>0.5*H23</f>
        <v>168.30357142857144</v>
      </c>
      <c r="E28" s="39" t="s">
        <v>71</v>
      </c>
      <c r="F28" s="55">
        <v>6.3</v>
      </c>
      <c r="G28" s="44" t="s">
        <v>72</v>
      </c>
      <c r="H28" s="57">
        <f>(D28)*(F28/100)*(H$18/365)</f>
        <v>6.743670499021527</v>
      </c>
      <c r="I28" s="75" t="s">
        <v>73</v>
      </c>
      <c r="J28" s="4"/>
      <c r="K28" s="4"/>
    </row>
    <row r="29" spans="1:26" ht="12.75" customHeight="1" x14ac:dyDescent="0.2">
      <c r="A29" s="4"/>
      <c r="B29" s="7" t="s">
        <v>75</v>
      </c>
      <c r="C29" s="4"/>
      <c r="D29" s="76">
        <v>1200</v>
      </c>
      <c r="E29" s="39" t="s">
        <v>29</v>
      </c>
      <c r="F29" s="56">
        <v>30</v>
      </c>
      <c r="G29" s="44" t="s">
        <v>76</v>
      </c>
      <c r="H29" s="57">
        <f>D29*(F29/2000)</f>
        <v>18</v>
      </c>
      <c r="I29" s="58"/>
      <c r="J29" s="4"/>
      <c r="K29" s="4"/>
    </row>
    <row r="30" spans="1:26" ht="12.75" customHeight="1" x14ac:dyDescent="0.2">
      <c r="A30" s="4"/>
      <c r="B30" s="7" t="s">
        <v>77</v>
      </c>
      <c r="C30" s="4"/>
      <c r="D30" s="39"/>
      <c r="E30" s="39"/>
      <c r="F30" s="77">
        <v>5</v>
      </c>
      <c r="G30" s="44" t="s">
        <v>51</v>
      </c>
      <c r="H30" s="57">
        <f t="shared" ref="H30:H31" si="0">F30</f>
        <v>5</v>
      </c>
      <c r="I30" s="4"/>
      <c r="J30" s="54"/>
      <c r="K30" s="4"/>
    </row>
    <row r="31" spans="1:26" ht="12.75" customHeight="1" x14ac:dyDescent="0.2">
      <c r="A31" s="4"/>
      <c r="B31" s="7" t="s">
        <v>78</v>
      </c>
      <c r="C31" s="4"/>
      <c r="D31" s="39"/>
      <c r="E31" s="39"/>
      <c r="F31" s="77">
        <v>14</v>
      </c>
      <c r="G31" s="44" t="s">
        <v>51</v>
      </c>
      <c r="H31" s="57">
        <f t="shared" si="0"/>
        <v>14</v>
      </c>
      <c r="I31" s="58"/>
      <c r="J31" s="4"/>
      <c r="K31" s="4"/>
    </row>
    <row r="32" spans="1:26" ht="12.75" customHeight="1" x14ac:dyDescent="0.2">
      <c r="A32" s="4"/>
      <c r="B32" s="134" t="s">
        <v>79</v>
      </c>
      <c r="C32" s="126"/>
      <c r="D32" s="126"/>
      <c r="E32" s="39"/>
      <c r="F32" s="77">
        <v>6</v>
      </c>
      <c r="G32" s="44" t="s">
        <v>80</v>
      </c>
      <c r="H32" s="57">
        <v>2.27</v>
      </c>
      <c r="I32" s="58"/>
      <c r="J32" s="4"/>
      <c r="K32" s="4"/>
    </row>
    <row r="33" spans="1:26" ht="12.75" customHeight="1" x14ac:dyDescent="0.2">
      <c r="A33" s="4"/>
      <c r="B33" s="7" t="s">
        <v>81</v>
      </c>
      <c r="C33" s="4"/>
      <c r="D33" s="4"/>
      <c r="E33" s="39"/>
      <c r="F33" s="77">
        <v>3</v>
      </c>
      <c r="G33" s="44" t="s">
        <v>51</v>
      </c>
      <c r="H33" s="57">
        <f t="shared" ref="H33:H35" si="1">F33</f>
        <v>3</v>
      </c>
      <c r="I33" s="58"/>
      <c r="J33" s="4"/>
      <c r="K33" s="4"/>
    </row>
    <row r="34" spans="1:26" ht="12.75" customHeight="1" x14ac:dyDescent="0.2">
      <c r="A34" s="4"/>
      <c r="B34" s="7" t="s">
        <v>82</v>
      </c>
      <c r="C34" s="4"/>
      <c r="D34" s="4"/>
      <c r="E34" s="39"/>
      <c r="F34" s="77">
        <v>35</v>
      </c>
      <c r="G34" s="39" t="s">
        <v>51</v>
      </c>
      <c r="H34" s="57">
        <f t="shared" si="1"/>
        <v>35</v>
      </c>
      <c r="I34" s="58"/>
      <c r="J34" s="4"/>
      <c r="K34" s="4"/>
    </row>
    <row r="35" spans="1:26" ht="12.75" customHeight="1" x14ac:dyDescent="0.2">
      <c r="A35" s="12"/>
      <c r="B35" s="7" t="s">
        <v>83</v>
      </c>
      <c r="C35" s="12"/>
      <c r="D35" s="39"/>
      <c r="E35" s="39"/>
      <c r="F35" s="78">
        <v>10</v>
      </c>
      <c r="G35" s="44" t="s">
        <v>51</v>
      </c>
      <c r="H35" s="79">
        <f t="shared" si="1"/>
        <v>10</v>
      </c>
      <c r="I35" s="58"/>
      <c r="J35" s="4"/>
      <c r="K35" s="4"/>
    </row>
    <row r="36" spans="1:26" ht="12.75" customHeight="1" x14ac:dyDescent="0.2">
      <c r="A36" s="4"/>
      <c r="B36" s="80" t="s">
        <v>84</v>
      </c>
      <c r="C36" s="81"/>
      <c r="D36" s="82"/>
      <c r="E36" s="82"/>
      <c r="F36" s="82"/>
      <c r="G36" s="82"/>
      <c r="H36" s="59">
        <f>SUM(H26:H35)</f>
        <v>127.33010885518591</v>
      </c>
      <c r="I36" s="58"/>
      <c r="J36" s="4"/>
      <c r="K36" s="4"/>
    </row>
    <row r="37" spans="1:26" ht="12.75" customHeight="1" x14ac:dyDescent="0.2">
      <c r="A37" s="21" t="s">
        <v>85</v>
      </c>
      <c r="B37" s="21"/>
      <c r="C37" s="21"/>
      <c r="D37" s="21"/>
      <c r="E37" s="21"/>
      <c r="F37" s="21"/>
      <c r="G37" s="21"/>
      <c r="H37" s="21"/>
      <c r="I37" s="61"/>
      <c r="J37" s="60"/>
      <c r="K37" s="4"/>
    </row>
    <row r="38" spans="1:26" ht="12.75" customHeight="1" x14ac:dyDescent="0.2">
      <c r="A38" s="69" t="s">
        <v>86</v>
      </c>
      <c r="B38" s="7"/>
      <c r="C38" s="7"/>
      <c r="D38" s="7"/>
      <c r="E38" s="7"/>
      <c r="F38" s="7"/>
      <c r="G38" s="7"/>
      <c r="H38" s="7"/>
      <c r="I38" s="58"/>
      <c r="J38" s="12"/>
      <c r="K38" s="4"/>
    </row>
    <row r="39" spans="1:26" ht="12.75" customHeight="1" x14ac:dyDescent="0.2">
      <c r="A39" s="4"/>
      <c r="B39" s="7" t="s">
        <v>87</v>
      </c>
      <c r="C39" s="4"/>
      <c r="D39" s="83">
        <v>0.6</v>
      </c>
      <c r="E39" s="7" t="s">
        <v>88</v>
      </c>
      <c r="F39" s="4"/>
      <c r="G39" s="84"/>
      <c r="H39" s="86">
        <f>D39*H18</f>
        <v>139.28571428571431</v>
      </c>
      <c r="I39" s="58"/>
      <c r="J39" s="4"/>
      <c r="K39" s="4"/>
    </row>
    <row r="40" spans="1:26" s="97" customFormat="1" ht="12.75" customHeight="1" x14ac:dyDescent="0.2">
      <c r="A40" s="109" t="s">
        <v>114</v>
      </c>
      <c r="B40" s="109"/>
      <c r="C40" s="109"/>
      <c r="D40" s="110"/>
      <c r="E40" s="109"/>
      <c r="F40" s="108"/>
      <c r="G40" s="111"/>
      <c r="H40" s="112"/>
      <c r="I40" s="113"/>
      <c r="J40" s="108"/>
      <c r="K40" s="12"/>
    </row>
    <row r="41" spans="1:26" ht="12.75" customHeight="1" x14ac:dyDescent="0.2">
      <c r="A41" s="4"/>
      <c r="B41" s="7" t="s">
        <v>89</v>
      </c>
      <c r="C41" s="12"/>
      <c r="D41" s="12"/>
      <c r="E41" s="12"/>
      <c r="F41" s="12"/>
      <c r="G41" s="12"/>
      <c r="H41" s="86">
        <f>(H23+H46+H36)/H19</f>
        <v>0.92803533230468171</v>
      </c>
      <c r="I41" s="58"/>
      <c r="J41" s="4"/>
      <c r="K41" s="4"/>
    </row>
    <row r="42" spans="1:26" ht="12.75" customHeight="1" x14ac:dyDescent="0.2">
      <c r="A42" s="21" t="s">
        <v>90</v>
      </c>
      <c r="B42" s="21"/>
      <c r="C42" s="21"/>
      <c r="D42" s="21"/>
      <c r="E42" s="21"/>
      <c r="F42" s="21"/>
      <c r="G42" s="21"/>
      <c r="H42" s="21"/>
      <c r="I42" s="61"/>
      <c r="J42" s="60"/>
      <c r="K42" s="4"/>
    </row>
    <row r="43" spans="1:26" ht="12.75" customHeight="1" x14ac:dyDescent="0.2">
      <c r="A43" s="4"/>
      <c r="B43" s="7" t="s">
        <v>91</v>
      </c>
      <c r="C43" s="4"/>
      <c r="D43" s="4"/>
      <c r="E43" s="4"/>
      <c r="F43" s="4"/>
      <c r="G43" s="4"/>
      <c r="H43" s="72">
        <f>H9</f>
        <v>1247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customHeight="1" x14ac:dyDescent="0.2">
      <c r="A44" s="12"/>
      <c r="B44" s="7" t="s">
        <v>92</v>
      </c>
      <c r="C44" s="12"/>
      <c r="D44" s="12"/>
      <c r="E44" s="12"/>
      <c r="F44" s="12"/>
      <c r="G44" s="12"/>
      <c r="H44" s="72">
        <f>H16+H23+H36</f>
        <v>1068.9372517123288</v>
      </c>
      <c r="I44" s="4"/>
      <c r="J44" s="4"/>
      <c r="K44" s="4"/>
    </row>
    <row r="45" spans="1:26" ht="12.75" customHeight="1" x14ac:dyDescent="0.2">
      <c r="A45" s="7" t="s">
        <v>93</v>
      </c>
      <c r="B45" s="4"/>
      <c r="C45" s="7"/>
      <c r="D45" s="7"/>
      <c r="E45" s="7"/>
      <c r="F45" s="7"/>
      <c r="G45" s="7" t="s">
        <v>51</v>
      </c>
      <c r="H45" s="86">
        <f>H43-H44</f>
        <v>178.06274828767118</v>
      </c>
      <c r="I45" s="58"/>
      <c r="J45" s="4"/>
      <c r="K45" s="4"/>
    </row>
    <row r="46" spans="1:26" ht="12.75" customHeight="1" x14ac:dyDescent="0.2">
      <c r="A46" s="12"/>
      <c r="B46" s="7" t="s">
        <v>94</v>
      </c>
      <c r="C46" s="12"/>
      <c r="D46" s="12"/>
      <c r="E46" s="12"/>
      <c r="F46" s="12"/>
      <c r="G46" s="12"/>
      <c r="H46" s="72">
        <f>H39</f>
        <v>139.28571428571431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customHeight="1" x14ac:dyDescent="0.2">
      <c r="A47" s="7" t="s">
        <v>95</v>
      </c>
      <c r="B47" s="4"/>
      <c r="C47" s="7"/>
      <c r="D47" s="7"/>
      <c r="E47" s="7"/>
      <c r="F47" s="7"/>
      <c r="G47" s="7" t="s">
        <v>51</v>
      </c>
      <c r="H47" s="86">
        <f>H45-H46</f>
        <v>38.777034001956878</v>
      </c>
      <c r="I47" s="58"/>
      <c r="J47" s="4"/>
      <c r="K47" s="4"/>
    </row>
    <row r="48" spans="1:26" ht="12.75" customHeight="1" x14ac:dyDescent="0.2">
      <c r="A48" s="21" t="s">
        <v>96</v>
      </c>
      <c r="B48" s="21"/>
      <c r="C48" s="21"/>
      <c r="D48" s="21"/>
      <c r="E48" s="21"/>
      <c r="F48" s="21"/>
      <c r="G48" s="21"/>
      <c r="H48" s="51"/>
      <c r="I48" s="51"/>
      <c r="J48" s="21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 x14ac:dyDescent="0.2">
      <c r="A49" s="4"/>
      <c r="B49" s="7" t="s">
        <v>97</v>
      </c>
      <c r="C49" s="7"/>
      <c r="D49" s="4"/>
      <c r="E49" s="4"/>
      <c r="F49" s="4"/>
      <c r="G49" s="4"/>
      <c r="H49" s="87">
        <f>(H44+H46)/(D9/100)</f>
        <v>83.32572179296848</v>
      </c>
      <c r="I49" s="49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 customHeight="1" x14ac:dyDescent="0.2">
      <c r="A50" s="4"/>
      <c r="B50" s="7" t="s">
        <v>98</v>
      </c>
      <c r="C50" s="7"/>
      <c r="D50" s="4"/>
      <c r="E50" s="4"/>
      <c r="F50" s="4"/>
      <c r="G50" s="4"/>
      <c r="H50" s="87">
        <f>(H44+H46-H35)/(D9/100)</f>
        <v>82.636066620554686</v>
      </c>
      <c r="I50" s="4"/>
      <c r="J50" s="4"/>
      <c r="K50" s="4"/>
    </row>
    <row r="51" spans="1:26" ht="12.75" customHeight="1" x14ac:dyDescent="0.2">
      <c r="A51" s="7"/>
      <c r="B51" s="4"/>
      <c r="C51" s="7" t="s">
        <v>99</v>
      </c>
      <c r="D51" s="4"/>
      <c r="E51" s="4"/>
      <c r="F51" s="88">
        <v>800</v>
      </c>
      <c r="G51" s="7" t="s">
        <v>61</v>
      </c>
      <c r="H51" s="4"/>
      <c r="I51" s="58"/>
      <c r="J51" s="4"/>
      <c r="K51" s="4"/>
    </row>
    <row r="52" spans="1:26" ht="12.75" customHeight="1" x14ac:dyDescent="0.2">
      <c r="A52" s="4"/>
      <c r="B52" s="7" t="s">
        <v>100</v>
      </c>
      <c r="C52" s="4"/>
      <c r="D52" s="4"/>
      <c r="E52" s="4"/>
      <c r="F52" s="4"/>
      <c r="G52" s="4"/>
      <c r="H52" s="90">
        <f>(H9-H23-H36-H39-H15)/F51*100</f>
        <v>79.847129250244606</v>
      </c>
      <c r="I52" s="4"/>
      <c r="J52" s="4"/>
      <c r="K52" s="4"/>
    </row>
    <row r="53" spans="1:26" ht="12.75" customHeight="1" x14ac:dyDescent="0.2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4"/>
    </row>
    <row r="54" spans="1:26" ht="12.75" customHeight="1" x14ac:dyDescent="0.25">
      <c r="A54" s="48" t="s">
        <v>38</v>
      </c>
      <c r="B54" s="50"/>
      <c r="C54" s="50"/>
      <c r="D54" s="50"/>
      <c r="E54" s="53" t="str">
        <f>HYPERLINK("http://fyi.uwex.edu/wbic/","http://fyi.uwex.edu/wbic/")</f>
        <v>http://fyi.uwex.edu/wbic/</v>
      </c>
      <c r="F54" s="50"/>
      <c r="G54" s="50"/>
      <c r="H54" s="50"/>
      <c r="I54" s="50"/>
      <c r="J54" s="50"/>
      <c r="K54" s="4"/>
    </row>
    <row r="55" spans="1:26" ht="9" customHeight="1" x14ac:dyDescent="0.25">
      <c r="A55" s="48"/>
      <c r="B55" s="50"/>
      <c r="C55" s="50"/>
      <c r="D55" s="50"/>
      <c r="E55" s="53"/>
      <c r="F55" s="50"/>
      <c r="G55" s="50"/>
      <c r="H55" s="50"/>
      <c r="I55" s="50"/>
      <c r="J55" s="50"/>
      <c r="K55" s="4"/>
    </row>
    <row r="56" spans="1:26" ht="24" customHeight="1" x14ac:dyDescent="0.2">
      <c r="A56" s="129" t="s">
        <v>47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</row>
    <row r="57" spans="1:26" ht="12.75" customHeight="1" x14ac:dyDescent="0.2">
      <c r="A57" s="130" t="s">
        <v>49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11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1:11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1:11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1:11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1:11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1:11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</row>
    <row r="695" spans="1:11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</row>
    <row r="696" spans="1:11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</row>
    <row r="697" spans="1:11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</row>
    <row r="699" spans="1:11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</row>
    <row r="700" spans="1:11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</row>
    <row r="701" spans="1:11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</row>
    <row r="702" spans="1:11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</row>
    <row r="703" spans="1:11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</row>
    <row r="704" spans="1:11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</row>
    <row r="705" spans="1:11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</row>
    <row r="706" spans="1:11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</row>
    <row r="707" spans="1:11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</row>
    <row r="708" spans="1:11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</row>
    <row r="709" spans="1:11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</row>
    <row r="710" spans="1:11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</row>
    <row r="711" spans="1:11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</row>
    <row r="712" spans="1:11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</row>
    <row r="713" spans="1:11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</row>
    <row r="714" spans="1:11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</row>
    <row r="715" spans="1:11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</row>
    <row r="716" spans="1:11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</row>
    <row r="717" spans="1:11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</row>
    <row r="718" spans="1:11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</row>
    <row r="719" spans="1:11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</row>
    <row r="720" spans="1:11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</row>
    <row r="721" spans="1:11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</row>
    <row r="722" spans="1:11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</row>
    <row r="723" spans="1:11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</row>
    <row r="724" spans="1:11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</row>
    <row r="725" spans="1:11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</row>
    <row r="726" spans="1:11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</row>
    <row r="727" spans="1:11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</row>
    <row r="728" spans="1:11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</row>
    <row r="729" spans="1:11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</row>
    <row r="730" spans="1:11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</row>
    <row r="731" spans="1:11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</row>
    <row r="732" spans="1:11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</row>
    <row r="734" spans="1:11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</row>
    <row r="735" spans="1:11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</row>
    <row r="736" spans="1:11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</row>
    <row r="737" spans="1:11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</row>
    <row r="738" spans="1:11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</row>
    <row r="739" spans="1:11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</row>
    <row r="740" spans="1:11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</row>
    <row r="741" spans="1:11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</row>
    <row r="742" spans="1:11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</row>
    <row r="743" spans="1:11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</row>
    <row r="744" spans="1:11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</row>
    <row r="745" spans="1:11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</row>
    <row r="746" spans="1:11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</row>
    <row r="747" spans="1:11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</row>
    <row r="748" spans="1:11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</row>
    <row r="749" spans="1:11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</row>
    <row r="751" spans="1:11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</row>
    <row r="752" spans="1:11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</row>
    <row r="753" spans="1:11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</row>
    <row r="754" spans="1:11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</row>
    <row r="755" spans="1:11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</row>
    <row r="756" spans="1:11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</row>
    <row r="757" spans="1:11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</row>
    <row r="758" spans="1:11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</row>
    <row r="759" spans="1:11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</row>
    <row r="760" spans="1:11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</row>
    <row r="761" spans="1:11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</row>
    <row r="762" spans="1:11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</row>
    <row r="763" spans="1:11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</row>
    <row r="764" spans="1:11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</row>
    <row r="765" spans="1:11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</row>
    <row r="766" spans="1:11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</row>
    <row r="767" spans="1:11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</row>
    <row r="768" spans="1:11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</row>
    <row r="769" spans="1:11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</row>
    <row r="770" spans="1:11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</row>
    <row r="771" spans="1:11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</row>
    <row r="772" spans="1:11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</row>
    <row r="773" spans="1:11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</row>
    <row r="774" spans="1:11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</row>
    <row r="775" spans="1:11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</row>
    <row r="776" spans="1:11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</row>
    <row r="777" spans="1:11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</row>
    <row r="779" spans="1:11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</row>
    <row r="780" spans="1:11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</row>
    <row r="781" spans="1:11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</row>
    <row r="782" spans="1:11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</row>
    <row r="783" spans="1:11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</row>
    <row r="784" spans="1:11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</row>
    <row r="785" spans="1:11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</row>
    <row r="786" spans="1:11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</row>
    <row r="788" spans="1:11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</row>
    <row r="789" spans="1:11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</row>
    <row r="790" spans="1:11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</row>
    <row r="791" spans="1:11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</row>
    <row r="792" spans="1:11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1:11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1:11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1:11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1:11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1:11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1:11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1:11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1:11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1:11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1:11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1:11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1:11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1:11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1:11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1:11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1:11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1:11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1:11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1:11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1:11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1:11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1:11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1:11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1:11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1:11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1:11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1:11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1:11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1:11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1:11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1:11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1:11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1:11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1:11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1:11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1:11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1:11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1:11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1:11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1:11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1:11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1:11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1:11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1:11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1:11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1:11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1:11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1:11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1:11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1:11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1:11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1:11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1:11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1:11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1:11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1:11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1:11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1:11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1:11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1:11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1:11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1:11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1:11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1:11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1:11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1:11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1:11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1:11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1:11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1:11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1:11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1:11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1:11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1:11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1:11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1:11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1:11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1:11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1:11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1:11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1:11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1:11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1:11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1:11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1:11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1:11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1:11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1:11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1:11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1:11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1:11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1:11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1:11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1:11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1:11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1:11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1:11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1:11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1:11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1:11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1:11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1:11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1:11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1:11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1:11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1:11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1:11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1:11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1:11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1:11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1:11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1:11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1:11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1:11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1:11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1:11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1:11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1:11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1:11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1:11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1:11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1:11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</row>
    <row r="922" spans="1:11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</row>
    <row r="923" spans="1:11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</row>
    <row r="924" spans="1:11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</row>
    <row r="925" spans="1:11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</row>
    <row r="926" spans="1:11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</row>
    <row r="927" spans="1:11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</row>
    <row r="928" spans="1:11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</row>
    <row r="929" spans="1:11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</row>
    <row r="930" spans="1:11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</row>
    <row r="931" spans="1:11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</row>
    <row r="932" spans="1:11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</row>
    <row r="933" spans="1:11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</row>
    <row r="934" spans="1:11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</row>
    <row r="935" spans="1:11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</row>
    <row r="936" spans="1:11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</row>
    <row r="937" spans="1:11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</row>
    <row r="938" spans="1:11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</row>
    <row r="939" spans="1:11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</row>
    <row r="940" spans="1:11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</row>
    <row r="941" spans="1:11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</row>
    <row r="942" spans="1:11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</row>
    <row r="943" spans="1:11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</row>
    <row r="945" spans="1:11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</row>
    <row r="946" spans="1:11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</row>
    <row r="947" spans="1:11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</row>
    <row r="948" spans="1:11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</row>
    <row r="949" spans="1:11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</row>
    <row r="950" spans="1:11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</row>
    <row r="951" spans="1:11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</row>
    <row r="952" spans="1:11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</row>
    <row r="953" spans="1:11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</row>
    <row r="954" spans="1:11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</row>
    <row r="955" spans="1:11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</row>
    <row r="956" spans="1:11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</row>
    <row r="957" spans="1:11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</row>
    <row r="958" spans="1:11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</row>
    <row r="959" spans="1:11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</row>
    <row r="960" spans="1:11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</row>
    <row r="961" spans="1:11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1:11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</row>
    <row r="963" spans="1:11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</row>
    <row r="964" spans="1:11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</row>
    <row r="965" spans="1:11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</row>
    <row r="966" spans="1:11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</row>
    <row r="967" spans="1:11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</row>
    <row r="968" spans="1:11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</row>
    <row r="969" spans="1:11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</row>
    <row r="970" spans="1:11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</row>
    <row r="971" spans="1:11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</row>
    <row r="973" spans="1:11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</row>
    <row r="974" spans="1:11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1:11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1:11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1:11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1:11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1:11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1:11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1:11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1:11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</row>
    <row r="983" spans="1:11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</row>
    <row r="984" spans="1:11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</row>
    <row r="985" spans="1:11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</row>
    <row r="986" spans="1:11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</row>
    <row r="987" spans="1:11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</row>
    <row r="988" spans="1:11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</row>
    <row r="989" spans="1:11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</row>
    <row r="991" spans="1:11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</row>
    <row r="992" spans="1:11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</row>
    <row r="993" spans="1:11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</row>
    <row r="994" spans="1:11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</row>
    <row r="995" spans="1:11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</row>
    <row r="996" spans="1:11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</row>
    <row r="997" spans="1:11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</row>
    <row r="998" spans="1:11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</row>
    <row r="999" spans="1:11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</row>
    <row r="1000" spans="1:11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1:11" ht="12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</row>
  </sheetData>
  <mergeCells count="5">
    <mergeCell ref="A1:J1"/>
    <mergeCell ref="A7:B7"/>
    <mergeCell ref="B32:D32"/>
    <mergeCell ref="A56:K56"/>
    <mergeCell ref="A57:K57"/>
  </mergeCells>
  <hyperlinks>
    <hyperlink ref="E54" r:id="rId1" display="http://fyi.uwex.edu/wbic/" xr:uid="{00000000-0004-0000-0300-000000000000}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1"/>
  <sheetViews>
    <sheetView showGridLines="0" topLeftCell="A31" workbookViewId="0">
      <selection activeCell="F10" sqref="F10"/>
    </sheetView>
  </sheetViews>
  <sheetFormatPr defaultColWidth="17.28515625" defaultRowHeight="15" customHeight="1" x14ac:dyDescent="0.2"/>
  <cols>
    <col min="1" max="1" width="2.7109375" customWidth="1"/>
    <col min="2" max="2" width="8.85546875" customWidth="1"/>
    <col min="3" max="3" width="15.42578125" customWidth="1"/>
    <col min="4" max="4" width="12.140625" customWidth="1"/>
    <col min="5" max="5" width="5.7109375" customWidth="1"/>
    <col min="6" max="6" width="8.7109375" customWidth="1"/>
    <col min="7" max="7" width="9.140625" customWidth="1"/>
    <col min="8" max="8" width="10" customWidth="1"/>
    <col min="9" max="9" width="1.7109375" customWidth="1"/>
    <col min="10" max="10" width="4.7109375" customWidth="1"/>
    <col min="11" max="11" width="10.140625" customWidth="1"/>
    <col min="12" max="26" width="6.7109375" customWidth="1"/>
  </cols>
  <sheetData>
    <row r="1" spans="1:26" ht="27" customHeight="1" x14ac:dyDescent="0.25">
      <c r="A1" s="131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4"/>
    </row>
    <row r="2" spans="1:26" ht="16.5" customHeight="1" x14ac:dyDescent="0.25">
      <c r="A2" s="5" t="s">
        <v>2</v>
      </c>
      <c r="B2" s="3"/>
      <c r="C2" s="3"/>
      <c r="D2" s="3"/>
      <c r="E2" s="3"/>
      <c r="F2" s="3"/>
      <c r="G2" s="3"/>
      <c r="H2" s="3"/>
      <c r="I2" s="3"/>
      <c r="J2" s="3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6" customHeight="1" x14ac:dyDescent="0.2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 x14ac:dyDescent="0.2">
      <c r="A4" s="4"/>
      <c r="B4" s="8"/>
      <c r="C4" s="7" t="s">
        <v>4</v>
      </c>
      <c r="D4" s="9"/>
      <c r="E4" s="10"/>
      <c r="F4" s="11"/>
      <c r="G4" s="7" t="s">
        <v>5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 customHeight="1" x14ac:dyDescent="0.2">
      <c r="A5" s="12"/>
      <c r="B5" s="12"/>
      <c r="C5" s="14" t="s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3.5" customHeight="1" x14ac:dyDescent="0.2">
      <c r="A6" s="122" t="s">
        <v>117</v>
      </c>
      <c r="B6" s="12"/>
      <c r="C6" s="121" t="s">
        <v>121</v>
      </c>
      <c r="D6" s="119"/>
      <c r="E6" s="119"/>
      <c r="F6" s="119"/>
      <c r="G6" s="119"/>
      <c r="H6" s="120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 customHeight="1" x14ac:dyDescent="0.2">
      <c r="A7" s="132" t="s">
        <v>16</v>
      </c>
      <c r="B7" s="133"/>
      <c r="C7" s="21"/>
      <c r="D7" s="21"/>
      <c r="E7" s="21"/>
      <c r="F7" s="21"/>
      <c r="G7" s="21"/>
      <c r="H7" s="21"/>
      <c r="I7" s="21"/>
      <c r="J7" s="2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2">
      <c r="A8" s="23"/>
      <c r="B8" s="25"/>
      <c r="C8" s="25"/>
      <c r="D8" s="27" t="s">
        <v>20</v>
      </c>
      <c r="E8" s="29" t="s">
        <v>21</v>
      </c>
      <c r="F8" s="29" t="s">
        <v>23</v>
      </c>
      <c r="G8" s="29" t="s">
        <v>24</v>
      </c>
      <c r="H8" s="29" t="s">
        <v>25</v>
      </c>
      <c r="I8" s="34"/>
      <c r="J8" s="34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 x14ac:dyDescent="0.2">
      <c r="A9" s="7" t="s">
        <v>26</v>
      </c>
      <c r="B9" s="12"/>
      <c r="C9" s="4"/>
      <c r="D9" s="36">
        <v>600</v>
      </c>
      <c r="E9" s="39" t="s">
        <v>29</v>
      </c>
      <c r="F9" s="42">
        <v>130</v>
      </c>
      <c r="G9" s="44" t="s">
        <v>37</v>
      </c>
      <c r="H9" s="47">
        <f>D9*(F9/100)</f>
        <v>780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4.5" customHeight="1" x14ac:dyDescent="0.2">
      <c r="A10" s="4"/>
      <c r="B10" s="4"/>
      <c r="C10" s="4"/>
      <c r="D10" s="7"/>
      <c r="E10" s="7"/>
      <c r="F10" s="7">
        <v>150</v>
      </c>
      <c r="G10" s="7"/>
      <c r="H10" s="4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 customHeight="1" x14ac:dyDescent="0.2">
      <c r="A11" s="21" t="s">
        <v>40</v>
      </c>
      <c r="B11" s="21"/>
      <c r="C11" s="21"/>
      <c r="D11" s="21"/>
      <c r="E11" s="21"/>
      <c r="F11" s="21"/>
      <c r="G11" s="21"/>
      <c r="H11" s="51"/>
      <c r="I11" s="21"/>
      <c r="J11" s="2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 customHeight="1" x14ac:dyDescent="0.2">
      <c r="A12" s="23"/>
      <c r="B12" s="25"/>
      <c r="C12" s="25"/>
      <c r="D12" s="29" t="s">
        <v>41</v>
      </c>
      <c r="E12" s="29" t="s">
        <v>42</v>
      </c>
      <c r="F12" s="29" t="s">
        <v>43</v>
      </c>
      <c r="G12" s="29" t="s">
        <v>44</v>
      </c>
      <c r="H12" s="29" t="s">
        <v>45</v>
      </c>
      <c r="I12" s="52"/>
      <c r="J12" s="5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 customHeight="1" x14ac:dyDescent="0.2">
      <c r="A13" s="7" t="s">
        <v>46</v>
      </c>
      <c r="B13" s="54"/>
      <c r="C13" s="4"/>
      <c r="D13" s="7"/>
      <c r="E13" s="7"/>
      <c r="F13" s="7"/>
      <c r="G13" s="7"/>
      <c r="H13" s="7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.75" customHeight="1" x14ac:dyDescent="0.2">
      <c r="A14" s="4"/>
      <c r="B14" s="7" t="s">
        <v>48</v>
      </c>
      <c r="C14" s="7"/>
      <c r="D14" s="55">
        <v>500</v>
      </c>
      <c r="E14" s="39" t="s">
        <v>29</v>
      </c>
      <c r="F14" s="56">
        <v>130</v>
      </c>
      <c r="G14" s="44" t="s">
        <v>37</v>
      </c>
      <c r="H14" s="57">
        <f>D14*(F14/100)</f>
        <v>650</v>
      </c>
      <c r="I14" s="58"/>
      <c r="J14" s="4"/>
      <c r="K14" s="4"/>
    </row>
    <row r="15" spans="1:26" ht="12.75" customHeight="1" x14ac:dyDescent="0.2">
      <c r="A15" s="12"/>
      <c r="B15" s="7" t="s">
        <v>50</v>
      </c>
      <c r="C15" s="7"/>
      <c r="D15" s="39"/>
      <c r="E15" s="39"/>
      <c r="F15" s="56">
        <v>0</v>
      </c>
      <c r="G15" s="39" t="s">
        <v>51</v>
      </c>
      <c r="H15" s="57">
        <f>F15</f>
        <v>0</v>
      </c>
      <c r="I15" s="58"/>
      <c r="J15" s="4"/>
      <c r="K15" s="4"/>
    </row>
    <row r="16" spans="1:26" ht="12.75" customHeight="1" x14ac:dyDescent="0.2">
      <c r="A16" s="4"/>
      <c r="B16" s="7" t="s">
        <v>52</v>
      </c>
      <c r="C16" s="7"/>
      <c r="D16" s="39"/>
      <c r="E16" s="39"/>
      <c r="F16" s="39"/>
      <c r="G16" s="39"/>
      <c r="H16" s="59">
        <f>SUM(H14:H15)</f>
        <v>650</v>
      </c>
      <c r="I16" s="4"/>
      <c r="J16" s="4"/>
      <c r="K16" s="4"/>
    </row>
    <row r="17" spans="1:26" ht="12.75" customHeight="1" x14ac:dyDescent="0.2">
      <c r="A17" s="21" t="s">
        <v>53</v>
      </c>
      <c r="B17" s="60"/>
      <c r="C17" s="60"/>
      <c r="D17" s="60"/>
      <c r="E17" s="60"/>
      <c r="F17" s="60"/>
      <c r="G17" s="60"/>
      <c r="H17" s="60"/>
      <c r="I17" s="61"/>
      <c r="J17" s="60"/>
      <c r="K17" s="4"/>
    </row>
    <row r="18" spans="1:26" ht="12.75" customHeight="1" x14ac:dyDescent="0.2">
      <c r="A18" s="4"/>
      <c r="B18" s="7" t="s">
        <v>54</v>
      </c>
      <c r="C18" s="62"/>
      <c r="D18" s="63">
        <v>2.2000000000000002</v>
      </c>
      <c r="E18" s="39" t="s">
        <v>55</v>
      </c>
      <c r="F18" s="7" t="s">
        <v>56</v>
      </c>
      <c r="G18" s="4"/>
      <c r="H18" s="64">
        <f>H19/D18</f>
        <v>45.454545454545453</v>
      </c>
      <c r="I18" s="4"/>
      <c r="J18" s="39" t="s">
        <v>57</v>
      </c>
      <c r="K18" s="4"/>
    </row>
    <row r="19" spans="1:26" ht="12.75" customHeight="1" x14ac:dyDescent="0.2">
      <c r="A19" s="4"/>
      <c r="B19" s="7" t="s">
        <v>58</v>
      </c>
      <c r="C19" s="65"/>
      <c r="D19" s="66">
        <v>5.2</v>
      </c>
      <c r="E19" s="39" t="s">
        <v>59</v>
      </c>
      <c r="F19" s="7" t="s">
        <v>60</v>
      </c>
      <c r="G19" s="65"/>
      <c r="H19" s="64">
        <f>D9-D14</f>
        <v>100</v>
      </c>
      <c r="I19" s="4"/>
      <c r="J19" s="39" t="s">
        <v>61</v>
      </c>
      <c r="K19" s="4"/>
    </row>
    <row r="20" spans="1:26" ht="12.75" customHeight="1" x14ac:dyDescent="0.2">
      <c r="A20" s="21" t="s">
        <v>62</v>
      </c>
      <c r="B20" s="60"/>
      <c r="C20" s="60"/>
      <c r="D20" s="60"/>
      <c r="E20" s="60"/>
      <c r="F20" s="21"/>
      <c r="G20" s="60"/>
      <c r="H20" s="67"/>
      <c r="I20" s="60"/>
      <c r="J20" s="68"/>
      <c r="K20" s="4"/>
    </row>
    <row r="21" spans="1:26" ht="12.75" customHeight="1" x14ac:dyDescent="0.2">
      <c r="A21" s="69" t="s">
        <v>63</v>
      </c>
      <c r="B21" s="4"/>
      <c r="C21" s="70"/>
      <c r="D21" s="4"/>
      <c r="E21" s="4"/>
      <c r="F21" s="4"/>
      <c r="G21" s="4"/>
      <c r="H21" s="58"/>
      <c r="I21" s="4"/>
      <c r="J21" s="4"/>
      <c r="K21" s="4"/>
    </row>
    <row r="22" spans="1:26" ht="12.75" customHeight="1" x14ac:dyDescent="0.2">
      <c r="A22" s="4"/>
      <c r="B22" s="7" t="s">
        <v>64</v>
      </c>
      <c r="C22" s="7"/>
      <c r="D22" s="12"/>
      <c r="E22" s="4"/>
      <c r="F22" s="12"/>
      <c r="G22" s="12"/>
      <c r="H22" s="71">
        <v>0.85</v>
      </c>
      <c r="I22" s="58"/>
      <c r="J22" s="4"/>
      <c r="K22" s="4"/>
    </row>
    <row r="23" spans="1:26" ht="12.75" customHeight="1" x14ac:dyDescent="0.2">
      <c r="A23" s="4"/>
      <c r="B23" s="7" t="s">
        <v>65</v>
      </c>
      <c r="C23" s="4"/>
      <c r="D23" s="7"/>
      <c r="E23" s="12"/>
      <c r="F23" s="4"/>
      <c r="G23" s="7"/>
      <c r="H23" s="72">
        <f>H22*H18</f>
        <v>38.636363636363633</v>
      </c>
      <c r="I23" s="58"/>
      <c r="J23" s="4"/>
      <c r="K23" s="4"/>
    </row>
    <row r="24" spans="1:26" ht="12.75" customHeight="1" x14ac:dyDescent="0.2">
      <c r="A24" s="4"/>
      <c r="B24" s="7" t="s">
        <v>66</v>
      </c>
      <c r="C24" s="12"/>
      <c r="D24" s="12"/>
      <c r="E24" s="12"/>
      <c r="F24" s="12"/>
      <c r="G24" s="12"/>
      <c r="H24" s="103">
        <v>0.39</v>
      </c>
      <c r="I24" s="58"/>
      <c r="J24" s="4"/>
      <c r="K24" s="4"/>
    </row>
    <row r="25" spans="1:26" ht="12.75" customHeight="1" x14ac:dyDescent="0.2">
      <c r="A25" s="21" t="s">
        <v>67</v>
      </c>
      <c r="B25" s="60"/>
      <c r="C25" s="60"/>
      <c r="D25" s="60"/>
      <c r="E25" s="60"/>
      <c r="F25" s="60"/>
      <c r="G25" s="60"/>
      <c r="H25" s="60"/>
      <c r="I25" s="61"/>
      <c r="J25" s="60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 x14ac:dyDescent="0.2">
      <c r="A26" s="4"/>
      <c r="B26" s="7" t="s">
        <v>68</v>
      </c>
      <c r="C26" s="4"/>
      <c r="D26" s="55">
        <v>2</v>
      </c>
      <c r="E26" s="39" t="s">
        <v>69</v>
      </c>
      <c r="F26" s="73"/>
      <c r="G26" s="44"/>
      <c r="H26" s="57">
        <f>H16*(D26/100)</f>
        <v>13</v>
      </c>
      <c r="I26" s="58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 x14ac:dyDescent="0.2">
      <c r="A27" s="4"/>
      <c r="B27" s="7" t="s">
        <v>70</v>
      </c>
      <c r="C27" s="4"/>
      <c r="D27" s="74">
        <f>H16</f>
        <v>650</v>
      </c>
      <c r="E27" s="39" t="s">
        <v>71</v>
      </c>
      <c r="F27" s="55">
        <v>6.3</v>
      </c>
      <c r="G27" s="44" t="s">
        <v>72</v>
      </c>
      <c r="H27" s="57">
        <f>D27*(F27/100)*(H$18/365)</f>
        <v>5.0996264009962644</v>
      </c>
      <c r="I27" s="75" t="s">
        <v>73</v>
      </c>
      <c r="J27" s="4"/>
      <c r="K27" s="4"/>
    </row>
    <row r="28" spans="1:26" ht="12.75" customHeight="1" x14ac:dyDescent="0.2">
      <c r="A28" s="4"/>
      <c r="B28" s="7" t="s">
        <v>74</v>
      </c>
      <c r="C28" s="4"/>
      <c r="D28" s="74">
        <f>0.5*H23</f>
        <v>19.318181818181817</v>
      </c>
      <c r="E28" s="39" t="s">
        <v>71</v>
      </c>
      <c r="F28" s="55">
        <v>6.3</v>
      </c>
      <c r="G28" s="44" t="s">
        <v>72</v>
      </c>
      <c r="H28" s="57">
        <f>(D28)*(F28/100)*(H$18/365)</f>
        <v>0.15156232310653231</v>
      </c>
      <c r="I28" s="75" t="s">
        <v>73</v>
      </c>
      <c r="J28" s="4"/>
      <c r="K28" s="4"/>
    </row>
    <row r="29" spans="1:26" ht="12.75" customHeight="1" x14ac:dyDescent="0.2">
      <c r="A29" s="4"/>
      <c r="B29" s="7" t="s">
        <v>75</v>
      </c>
      <c r="C29" s="4"/>
      <c r="D29" s="76">
        <v>250</v>
      </c>
      <c r="E29" s="39" t="s">
        <v>29</v>
      </c>
      <c r="F29" s="56">
        <v>30</v>
      </c>
      <c r="G29" s="44" t="s">
        <v>76</v>
      </c>
      <c r="H29" s="57">
        <f>D29*(F29/2000)</f>
        <v>3.75</v>
      </c>
      <c r="I29" s="58"/>
      <c r="J29" s="4"/>
      <c r="K29" s="4"/>
    </row>
    <row r="30" spans="1:26" ht="12.75" customHeight="1" x14ac:dyDescent="0.2">
      <c r="A30" s="4"/>
      <c r="B30" s="7" t="s">
        <v>77</v>
      </c>
      <c r="C30" s="4"/>
      <c r="D30" s="39"/>
      <c r="E30" s="39"/>
      <c r="F30" s="77">
        <v>5</v>
      </c>
      <c r="G30" s="44" t="s">
        <v>51</v>
      </c>
      <c r="H30" s="57">
        <f t="shared" ref="H30:H35" si="0">F30</f>
        <v>5</v>
      </c>
      <c r="I30" s="4"/>
      <c r="J30" s="54"/>
      <c r="K30" s="4"/>
    </row>
    <row r="31" spans="1:26" ht="12.75" customHeight="1" x14ac:dyDescent="0.2">
      <c r="A31" s="4"/>
      <c r="B31" s="7" t="s">
        <v>78</v>
      </c>
      <c r="C31" s="4"/>
      <c r="D31" s="39"/>
      <c r="E31" s="39"/>
      <c r="F31" s="77">
        <v>14</v>
      </c>
      <c r="G31" s="44" t="s">
        <v>51</v>
      </c>
      <c r="H31" s="57">
        <f t="shared" si="0"/>
        <v>14</v>
      </c>
      <c r="I31" s="58"/>
      <c r="J31" s="4"/>
      <c r="K31" s="4"/>
    </row>
    <row r="32" spans="1:26" ht="12.75" customHeight="1" x14ac:dyDescent="0.2">
      <c r="A32" s="4"/>
      <c r="B32" s="134" t="s">
        <v>79</v>
      </c>
      <c r="C32" s="126"/>
      <c r="D32" s="126"/>
      <c r="E32" s="39"/>
      <c r="F32" s="77">
        <v>0</v>
      </c>
      <c r="G32" s="44" t="s">
        <v>80</v>
      </c>
      <c r="H32" s="57">
        <f t="shared" si="0"/>
        <v>0</v>
      </c>
      <c r="I32" s="58"/>
      <c r="J32" s="4"/>
      <c r="K32" s="4"/>
    </row>
    <row r="33" spans="1:26" ht="12.75" customHeight="1" x14ac:dyDescent="0.2">
      <c r="A33" s="4"/>
      <c r="B33" s="7" t="s">
        <v>81</v>
      </c>
      <c r="C33" s="4"/>
      <c r="D33" s="4"/>
      <c r="E33" s="39"/>
      <c r="F33" s="77">
        <v>0</v>
      </c>
      <c r="G33" s="44" t="s">
        <v>51</v>
      </c>
      <c r="H33" s="57">
        <f t="shared" si="0"/>
        <v>0</v>
      </c>
      <c r="I33" s="58"/>
      <c r="J33" s="4"/>
      <c r="K33" s="4"/>
    </row>
    <row r="34" spans="1:26" ht="12.75" customHeight="1" x14ac:dyDescent="0.2">
      <c r="A34" s="4"/>
      <c r="B34" s="7" t="s">
        <v>82</v>
      </c>
      <c r="C34" s="4"/>
      <c r="D34" s="4"/>
      <c r="E34" s="39"/>
      <c r="F34" s="77">
        <v>15</v>
      </c>
      <c r="G34" s="39" t="s">
        <v>51</v>
      </c>
      <c r="H34" s="57">
        <f t="shared" si="0"/>
        <v>15</v>
      </c>
      <c r="I34" s="58"/>
      <c r="J34" s="4"/>
      <c r="K34" s="4"/>
    </row>
    <row r="35" spans="1:26" ht="12.75" customHeight="1" x14ac:dyDescent="0.2">
      <c r="A35" s="12"/>
      <c r="B35" s="7" t="s">
        <v>83</v>
      </c>
      <c r="C35" s="12"/>
      <c r="D35" s="39"/>
      <c r="E35" s="39"/>
      <c r="F35" s="78">
        <v>8</v>
      </c>
      <c r="G35" s="44" t="s">
        <v>51</v>
      </c>
      <c r="H35" s="79">
        <f t="shared" si="0"/>
        <v>8</v>
      </c>
      <c r="I35" s="58"/>
      <c r="J35" s="4"/>
      <c r="K35" s="4"/>
    </row>
    <row r="36" spans="1:26" ht="12.75" customHeight="1" x14ac:dyDescent="0.2">
      <c r="A36" s="4"/>
      <c r="B36" s="80" t="s">
        <v>84</v>
      </c>
      <c r="C36" s="81"/>
      <c r="D36" s="82"/>
      <c r="E36" s="82"/>
      <c r="F36" s="82"/>
      <c r="G36" s="82"/>
      <c r="H36" s="59">
        <f>SUM(H26:H35)</f>
        <v>64.001188724102803</v>
      </c>
      <c r="I36" s="58"/>
      <c r="J36" s="4"/>
      <c r="K36" s="4"/>
    </row>
    <row r="37" spans="1:26" ht="12.75" customHeight="1" x14ac:dyDescent="0.2">
      <c r="A37" s="21" t="s">
        <v>85</v>
      </c>
      <c r="B37" s="21"/>
      <c r="C37" s="21"/>
      <c r="D37" s="21"/>
      <c r="E37" s="21"/>
      <c r="F37" s="21"/>
      <c r="G37" s="21"/>
      <c r="H37" s="21"/>
      <c r="I37" s="61"/>
      <c r="J37" s="60"/>
      <c r="K37" s="4"/>
    </row>
    <row r="38" spans="1:26" ht="12.75" customHeight="1" x14ac:dyDescent="0.2">
      <c r="A38" s="69" t="s">
        <v>86</v>
      </c>
      <c r="B38" s="7"/>
      <c r="C38" s="7"/>
      <c r="D38" s="7"/>
      <c r="E38" s="7"/>
      <c r="F38" s="7"/>
      <c r="G38" s="7"/>
      <c r="H38" s="7"/>
      <c r="I38" s="58"/>
      <c r="J38" s="12"/>
      <c r="K38" s="4"/>
    </row>
    <row r="39" spans="1:26" ht="12.75" customHeight="1" x14ac:dyDescent="0.2">
      <c r="A39" s="4"/>
      <c r="B39" s="7" t="s">
        <v>87</v>
      </c>
      <c r="C39" s="4"/>
      <c r="D39" s="85">
        <v>0.65</v>
      </c>
      <c r="E39" s="7" t="s">
        <v>88</v>
      </c>
      <c r="F39" s="4"/>
      <c r="G39" s="84"/>
      <c r="H39" s="86">
        <f>D39*H18</f>
        <v>29.545454545454547</v>
      </c>
      <c r="I39" s="58"/>
      <c r="J39" s="4"/>
      <c r="K39" s="4"/>
    </row>
    <row r="40" spans="1:26" s="97" customFormat="1" ht="12.75" customHeight="1" x14ac:dyDescent="0.2">
      <c r="A40" s="109" t="s">
        <v>114</v>
      </c>
      <c r="B40" s="109"/>
      <c r="C40" s="109"/>
      <c r="D40" s="116"/>
      <c r="E40" s="109"/>
      <c r="F40" s="109"/>
      <c r="G40" s="111"/>
      <c r="H40" s="112"/>
      <c r="I40" s="117"/>
      <c r="J40" s="109"/>
      <c r="K40" s="12"/>
    </row>
    <row r="41" spans="1:26" ht="12.75" customHeight="1" x14ac:dyDescent="0.2">
      <c r="A41" s="4"/>
      <c r="B41" s="7" t="s">
        <v>89</v>
      </c>
      <c r="C41" s="12"/>
      <c r="D41" s="12"/>
      <c r="E41" s="12"/>
      <c r="F41" s="12"/>
      <c r="G41" s="12"/>
      <c r="H41" s="86">
        <f>(H23+H46+H36)/H19</f>
        <v>1.32183006905921</v>
      </c>
      <c r="I41" s="58"/>
      <c r="J41" s="4"/>
      <c r="K41" s="4"/>
    </row>
    <row r="42" spans="1:26" ht="12.75" customHeight="1" x14ac:dyDescent="0.2">
      <c r="A42" s="21" t="s">
        <v>90</v>
      </c>
      <c r="B42" s="21"/>
      <c r="C42" s="21"/>
      <c r="D42" s="21"/>
      <c r="E42" s="21"/>
      <c r="F42" s="21"/>
      <c r="G42" s="21"/>
      <c r="H42" s="21"/>
      <c r="I42" s="61"/>
      <c r="J42" s="60"/>
      <c r="K42" s="4"/>
    </row>
    <row r="43" spans="1:26" ht="12.75" customHeight="1" x14ac:dyDescent="0.2">
      <c r="A43" s="4"/>
      <c r="B43" s="7" t="s">
        <v>91</v>
      </c>
      <c r="C43" s="4"/>
      <c r="D43" s="4"/>
      <c r="E43" s="4"/>
      <c r="F43" s="4"/>
      <c r="G43" s="4"/>
      <c r="H43" s="72">
        <f>H9</f>
        <v>780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customHeight="1" x14ac:dyDescent="0.2">
      <c r="A44" s="12"/>
      <c r="B44" s="7" t="s">
        <v>92</v>
      </c>
      <c r="C44" s="12"/>
      <c r="D44" s="12"/>
      <c r="E44" s="12"/>
      <c r="F44" s="12"/>
      <c r="G44" s="12"/>
      <c r="H44" s="72">
        <f>H16+H23+H36</f>
        <v>752.63755236046643</v>
      </c>
      <c r="I44" s="4"/>
      <c r="J44" s="4"/>
      <c r="K44" s="4"/>
    </row>
    <row r="45" spans="1:26" ht="12.75" customHeight="1" x14ac:dyDescent="0.2">
      <c r="A45" s="7" t="s">
        <v>93</v>
      </c>
      <c r="B45" s="4"/>
      <c r="C45" s="7"/>
      <c r="D45" s="7"/>
      <c r="E45" s="7"/>
      <c r="F45" s="7"/>
      <c r="G45" s="7" t="s">
        <v>51</v>
      </c>
      <c r="H45" s="86">
        <f>H43-H44</f>
        <v>27.362447639533571</v>
      </c>
      <c r="I45" s="58"/>
      <c r="J45" s="4"/>
      <c r="K45" s="4"/>
    </row>
    <row r="46" spans="1:26" ht="12.75" customHeight="1" x14ac:dyDescent="0.2">
      <c r="A46" s="12"/>
      <c r="B46" s="7" t="s">
        <v>94</v>
      </c>
      <c r="C46" s="12"/>
      <c r="D46" s="12"/>
      <c r="E46" s="12"/>
      <c r="F46" s="12"/>
      <c r="G46" s="12"/>
      <c r="H46" s="72">
        <f>H39</f>
        <v>29.545454545454547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customHeight="1" x14ac:dyDescent="0.2">
      <c r="A47" s="7" t="s">
        <v>95</v>
      </c>
      <c r="B47" s="4"/>
      <c r="C47" s="7"/>
      <c r="D47" s="7"/>
      <c r="E47" s="7"/>
      <c r="F47" s="7"/>
      <c r="G47" s="7" t="s">
        <v>51</v>
      </c>
      <c r="H47" s="86">
        <f>H45-H46</f>
        <v>-2.1830069059209762</v>
      </c>
      <c r="I47" s="58"/>
      <c r="J47" s="4"/>
      <c r="K47" s="4"/>
    </row>
    <row r="48" spans="1:26" ht="12.75" customHeight="1" x14ac:dyDescent="0.2">
      <c r="A48" s="21" t="s">
        <v>96</v>
      </c>
      <c r="B48" s="21"/>
      <c r="C48" s="21"/>
      <c r="D48" s="21"/>
      <c r="E48" s="21"/>
      <c r="F48" s="21"/>
      <c r="G48" s="21"/>
      <c r="H48" s="51"/>
      <c r="I48" s="51"/>
      <c r="J48" s="21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 x14ac:dyDescent="0.2">
      <c r="A49" s="4"/>
      <c r="B49" s="7" t="s">
        <v>97</v>
      </c>
      <c r="C49" s="7"/>
      <c r="D49" s="4"/>
      <c r="E49" s="4"/>
      <c r="F49" s="4"/>
      <c r="G49" s="4"/>
      <c r="H49" s="87">
        <f>(H44+H46)/(D9/100)</f>
        <v>130.36383448432017</v>
      </c>
      <c r="I49" s="49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 customHeight="1" x14ac:dyDescent="0.2">
      <c r="A50" s="4"/>
      <c r="B50" s="7" t="s">
        <v>98</v>
      </c>
      <c r="C50" s="7"/>
      <c r="D50" s="4"/>
      <c r="E50" s="4"/>
      <c r="F50" s="4"/>
      <c r="G50" s="4"/>
      <c r="H50" s="87">
        <f>(H44+H46-H35)/(D9/100)</f>
        <v>129.03050115098682</v>
      </c>
      <c r="I50" s="4"/>
      <c r="J50" s="4"/>
      <c r="K50" s="4"/>
    </row>
    <row r="51" spans="1:26" ht="12.75" customHeight="1" x14ac:dyDescent="0.2">
      <c r="A51" s="7"/>
      <c r="B51" s="4"/>
      <c r="C51" s="7" t="s">
        <v>99</v>
      </c>
      <c r="D51" s="4"/>
      <c r="E51" s="4"/>
      <c r="F51" s="89">
        <v>500</v>
      </c>
      <c r="G51" s="7" t="s">
        <v>61</v>
      </c>
      <c r="H51" s="4"/>
      <c r="I51" s="58"/>
      <c r="J51" s="4"/>
      <c r="K51" s="4"/>
    </row>
    <row r="52" spans="1:26" ht="12.75" customHeight="1" x14ac:dyDescent="0.2">
      <c r="A52" s="4"/>
      <c r="B52" s="7" t="s">
        <v>100</v>
      </c>
      <c r="C52" s="4"/>
      <c r="D52" s="4"/>
      <c r="E52" s="4"/>
      <c r="F52" s="4"/>
      <c r="G52" s="4"/>
      <c r="H52" s="90">
        <f>(H9-H23-H36-H39-H15)/F51*100</f>
        <v>129.5633986188158</v>
      </c>
      <c r="I52" s="4"/>
      <c r="J52" s="4"/>
      <c r="K52" s="4"/>
    </row>
    <row r="53" spans="1:26" ht="12.75" customHeight="1" x14ac:dyDescent="0.2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4"/>
    </row>
    <row r="54" spans="1:26" ht="12.75" customHeight="1" x14ac:dyDescent="0.25">
      <c r="A54" s="48" t="s">
        <v>38</v>
      </c>
      <c r="B54" s="50"/>
      <c r="C54" s="50"/>
      <c r="D54" s="50"/>
      <c r="E54" s="53" t="str">
        <f>HYPERLINK("http://fyi.uwex.edu/wbic/","http://fyi.uwex.edu/wbic/")</f>
        <v>http://fyi.uwex.edu/wbic/</v>
      </c>
      <c r="F54" s="50"/>
      <c r="G54" s="50"/>
      <c r="H54" s="50"/>
      <c r="I54" s="50"/>
      <c r="J54" s="50"/>
      <c r="K54" s="4"/>
    </row>
    <row r="55" spans="1:26" ht="9" customHeight="1" x14ac:dyDescent="0.25">
      <c r="A55" s="48"/>
      <c r="B55" s="50"/>
      <c r="C55" s="50"/>
      <c r="D55" s="50"/>
      <c r="E55" s="53"/>
      <c r="F55" s="50"/>
      <c r="G55" s="50"/>
      <c r="H55" s="50"/>
      <c r="I55" s="50"/>
      <c r="J55" s="50"/>
      <c r="K55" s="4"/>
    </row>
    <row r="56" spans="1:26" ht="24" customHeight="1" x14ac:dyDescent="0.2">
      <c r="A56" s="129" t="s">
        <v>47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</row>
    <row r="57" spans="1:26" ht="12.75" customHeight="1" x14ac:dyDescent="0.2">
      <c r="A57" s="130" t="s">
        <v>49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11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1:11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1:11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1:11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1:11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1:11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</row>
    <row r="695" spans="1:11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</row>
    <row r="696" spans="1:11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</row>
    <row r="697" spans="1:11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</row>
    <row r="699" spans="1:11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</row>
    <row r="700" spans="1:11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</row>
    <row r="701" spans="1:11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</row>
    <row r="702" spans="1:11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</row>
    <row r="703" spans="1:11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</row>
    <row r="704" spans="1:11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</row>
    <row r="705" spans="1:11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</row>
    <row r="706" spans="1:11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</row>
    <row r="707" spans="1:11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</row>
    <row r="708" spans="1:11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</row>
    <row r="709" spans="1:11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</row>
    <row r="710" spans="1:11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</row>
    <row r="711" spans="1:11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</row>
    <row r="712" spans="1:11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</row>
    <row r="713" spans="1:11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</row>
    <row r="714" spans="1:11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</row>
    <row r="715" spans="1:11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</row>
    <row r="716" spans="1:11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</row>
    <row r="717" spans="1:11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</row>
    <row r="718" spans="1:11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</row>
    <row r="719" spans="1:11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</row>
    <row r="720" spans="1:11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</row>
    <row r="721" spans="1:11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</row>
    <row r="722" spans="1:11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</row>
    <row r="723" spans="1:11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</row>
    <row r="724" spans="1:11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</row>
    <row r="725" spans="1:11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</row>
    <row r="726" spans="1:11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</row>
    <row r="727" spans="1:11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</row>
    <row r="728" spans="1:11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</row>
    <row r="729" spans="1:11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</row>
    <row r="730" spans="1:11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</row>
    <row r="731" spans="1:11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</row>
    <row r="732" spans="1:11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</row>
    <row r="734" spans="1:11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</row>
    <row r="735" spans="1:11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</row>
    <row r="736" spans="1:11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</row>
    <row r="737" spans="1:11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</row>
    <row r="738" spans="1:11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</row>
    <row r="739" spans="1:11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</row>
    <row r="740" spans="1:11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</row>
    <row r="741" spans="1:11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</row>
    <row r="742" spans="1:11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</row>
    <row r="743" spans="1:11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</row>
    <row r="744" spans="1:11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</row>
    <row r="745" spans="1:11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</row>
    <row r="746" spans="1:11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</row>
    <row r="747" spans="1:11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</row>
    <row r="748" spans="1:11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</row>
    <row r="749" spans="1:11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</row>
    <row r="751" spans="1:11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</row>
    <row r="752" spans="1:11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</row>
    <row r="753" spans="1:11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</row>
    <row r="754" spans="1:11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</row>
    <row r="755" spans="1:11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</row>
    <row r="756" spans="1:11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</row>
    <row r="757" spans="1:11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</row>
    <row r="758" spans="1:11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</row>
    <row r="759" spans="1:11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</row>
    <row r="760" spans="1:11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</row>
    <row r="761" spans="1:11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</row>
    <row r="762" spans="1:11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</row>
    <row r="763" spans="1:11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</row>
    <row r="764" spans="1:11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</row>
    <row r="765" spans="1:11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</row>
    <row r="766" spans="1:11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</row>
    <row r="767" spans="1:11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</row>
    <row r="768" spans="1:11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</row>
    <row r="769" spans="1:11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</row>
    <row r="770" spans="1:11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</row>
    <row r="771" spans="1:11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</row>
    <row r="772" spans="1:11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</row>
    <row r="773" spans="1:11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</row>
    <row r="774" spans="1:11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</row>
    <row r="775" spans="1:11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</row>
    <row r="776" spans="1:11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</row>
    <row r="777" spans="1:11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</row>
    <row r="779" spans="1:11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</row>
    <row r="780" spans="1:11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</row>
    <row r="781" spans="1:11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</row>
    <row r="782" spans="1:11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</row>
    <row r="783" spans="1:11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</row>
    <row r="784" spans="1:11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</row>
    <row r="785" spans="1:11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</row>
    <row r="786" spans="1:11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</row>
    <row r="788" spans="1:11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</row>
    <row r="789" spans="1:11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</row>
    <row r="790" spans="1:11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</row>
    <row r="791" spans="1:11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</row>
    <row r="792" spans="1:11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1:11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1:11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1:11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1:11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1:11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1:11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1:11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1:11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1:11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1:11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1:11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1:11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1:11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1:11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1:11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1:11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1:11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1:11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1:11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1:11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1:11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1:11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1:11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1:11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1:11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1:11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1:11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1:11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1:11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1:11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1:11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1:11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1:11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1:11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1:11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1:11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1:11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1:11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1:11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1:11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1:11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1:11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1:11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1:11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1:11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1:11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1:11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1:11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1:11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1:11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1:11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1:11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1:11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1:11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1:11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1:11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1:11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1:11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1:11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1:11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1:11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1:11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1:11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1:11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1:11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1:11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1:11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1:11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1:11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1:11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1:11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1:11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1:11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1:11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1:11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1:11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1:11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1:11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1:11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1:11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1:11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1:11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1:11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1:11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1:11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1:11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1:11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1:11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1:11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1:11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1:11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1:11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1:11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1:11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1:11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1:11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1:11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1:11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1:11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1:11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1:11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1:11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1:11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1:11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1:11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1:11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1:11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1:11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1:11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1:11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1:11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1:11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1:11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1:11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1:11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1:11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1:11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1:11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1:11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1:11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1:11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1:11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</row>
    <row r="922" spans="1:11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</row>
    <row r="923" spans="1:11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</row>
    <row r="924" spans="1:11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</row>
    <row r="925" spans="1:11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</row>
    <row r="926" spans="1:11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</row>
    <row r="927" spans="1:11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</row>
    <row r="928" spans="1:11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</row>
    <row r="929" spans="1:11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</row>
    <row r="930" spans="1:11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</row>
    <row r="931" spans="1:11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</row>
    <row r="932" spans="1:11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</row>
    <row r="933" spans="1:11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</row>
    <row r="934" spans="1:11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</row>
    <row r="935" spans="1:11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</row>
    <row r="936" spans="1:11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</row>
    <row r="937" spans="1:11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</row>
    <row r="938" spans="1:11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</row>
    <row r="939" spans="1:11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</row>
    <row r="940" spans="1:11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</row>
    <row r="941" spans="1:11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</row>
    <row r="942" spans="1:11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</row>
    <row r="943" spans="1:11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</row>
    <row r="945" spans="1:11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</row>
    <row r="946" spans="1:11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</row>
    <row r="947" spans="1:11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</row>
    <row r="948" spans="1:11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</row>
    <row r="949" spans="1:11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</row>
    <row r="950" spans="1:11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</row>
    <row r="951" spans="1:11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</row>
    <row r="952" spans="1:11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</row>
    <row r="953" spans="1:11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</row>
    <row r="954" spans="1:11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</row>
    <row r="955" spans="1:11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</row>
    <row r="956" spans="1:11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</row>
    <row r="957" spans="1:11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</row>
    <row r="958" spans="1:11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</row>
    <row r="959" spans="1:11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</row>
    <row r="960" spans="1:11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</row>
    <row r="961" spans="1:11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1:11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</row>
    <row r="963" spans="1:11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</row>
    <row r="964" spans="1:11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</row>
    <row r="965" spans="1:11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</row>
    <row r="966" spans="1:11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</row>
    <row r="967" spans="1:11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</row>
    <row r="968" spans="1:11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</row>
    <row r="969" spans="1:11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</row>
    <row r="970" spans="1:11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</row>
    <row r="971" spans="1:11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</row>
    <row r="973" spans="1:11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</row>
    <row r="974" spans="1:11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1:11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1:11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1:11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1:11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1:11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1:11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1:11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1:11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</row>
    <row r="983" spans="1:11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</row>
    <row r="984" spans="1:11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</row>
    <row r="985" spans="1:11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</row>
    <row r="986" spans="1:11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</row>
    <row r="987" spans="1:11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</row>
    <row r="988" spans="1:11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</row>
    <row r="989" spans="1:11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</row>
    <row r="991" spans="1:11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</row>
    <row r="992" spans="1:11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</row>
    <row r="993" spans="1:11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</row>
    <row r="994" spans="1:11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</row>
    <row r="995" spans="1:11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</row>
    <row r="996" spans="1:11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</row>
    <row r="997" spans="1:11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</row>
    <row r="998" spans="1:11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</row>
    <row r="999" spans="1:11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</row>
    <row r="1000" spans="1:11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1:11" ht="12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</row>
  </sheetData>
  <mergeCells count="5">
    <mergeCell ref="A1:J1"/>
    <mergeCell ref="A7:B7"/>
    <mergeCell ref="B32:D32"/>
    <mergeCell ref="A56:K56"/>
    <mergeCell ref="A57:K57"/>
  </mergeCells>
  <hyperlinks>
    <hyperlink ref="E54" r:id="rId1" display="http://fyi.uwex.edu/wbic/" xr:uid="{00000000-0004-0000-0400-000000000000}"/>
  </hyperlinks>
  <pageMargins left="0.7" right="0.7" top="0.75" bottom="0.75" header="0.3" footer="0.3"/>
  <pageSetup orientation="portrait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1"/>
  <sheetViews>
    <sheetView showGridLines="0" topLeftCell="B22" workbookViewId="0">
      <selection activeCell="F15" sqref="F15"/>
    </sheetView>
  </sheetViews>
  <sheetFormatPr defaultColWidth="17.28515625" defaultRowHeight="15" customHeight="1" x14ac:dyDescent="0.2"/>
  <cols>
    <col min="1" max="1" width="2.7109375" customWidth="1"/>
    <col min="2" max="2" width="8.85546875" customWidth="1"/>
    <col min="3" max="3" width="15.42578125" customWidth="1"/>
    <col min="4" max="4" width="12.140625" customWidth="1"/>
    <col min="5" max="5" width="5.7109375" customWidth="1"/>
    <col min="6" max="6" width="8.7109375" customWidth="1"/>
    <col min="7" max="7" width="9.140625" customWidth="1"/>
    <col min="8" max="8" width="10" customWidth="1"/>
    <col min="9" max="9" width="1.7109375" customWidth="1"/>
    <col min="10" max="10" width="4.7109375" customWidth="1"/>
    <col min="11" max="11" width="10.140625" customWidth="1"/>
    <col min="12" max="26" width="6.7109375" customWidth="1"/>
  </cols>
  <sheetData>
    <row r="1" spans="1:26" ht="27" customHeight="1" x14ac:dyDescent="0.25">
      <c r="A1" s="131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4"/>
    </row>
    <row r="2" spans="1:26" ht="16.5" customHeight="1" x14ac:dyDescent="0.25">
      <c r="A2" s="5" t="s">
        <v>2</v>
      </c>
      <c r="B2" s="3"/>
      <c r="C2" s="3"/>
      <c r="D2" s="3"/>
      <c r="E2" s="3"/>
      <c r="F2" s="3"/>
      <c r="G2" s="3"/>
      <c r="H2" s="3"/>
      <c r="I2" s="3"/>
      <c r="J2" s="3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6" customHeight="1" x14ac:dyDescent="0.2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 x14ac:dyDescent="0.2">
      <c r="A4" s="4"/>
      <c r="B4" s="8"/>
      <c r="C4" s="7" t="s">
        <v>4</v>
      </c>
      <c r="D4" s="9"/>
      <c r="E4" s="10"/>
      <c r="F4" s="11"/>
      <c r="G4" s="7" t="s">
        <v>5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 customHeight="1" x14ac:dyDescent="0.2">
      <c r="A5" s="12"/>
      <c r="B5" s="12"/>
      <c r="C5" s="14" t="s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3.5" customHeight="1" x14ac:dyDescent="0.2">
      <c r="A6" s="122" t="s">
        <v>117</v>
      </c>
      <c r="B6" s="12"/>
      <c r="C6" s="121" t="s">
        <v>122</v>
      </c>
      <c r="D6" s="119"/>
      <c r="E6" s="119"/>
      <c r="F6" s="119"/>
      <c r="G6" s="119"/>
      <c r="H6" s="120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 customHeight="1" x14ac:dyDescent="0.2">
      <c r="A7" s="132" t="s">
        <v>16</v>
      </c>
      <c r="B7" s="133"/>
      <c r="C7" s="21"/>
      <c r="D7" s="21"/>
      <c r="E7" s="21"/>
      <c r="F7" s="21"/>
      <c r="G7" s="21"/>
      <c r="H7" s="21"/>
      <c r="I7" s="21"/>
      <c r="J7" s="2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2">
      <c r="A8" s="23"/>
      <c r="B8" s="25"/>
      <c r="C8" s="25"/>
      <c r="D8" s="27" t="s">
        <v>20</v>
      </c>
      <c r="E8" s="29" t="s">
        <v>21</v>
      </c>
      <c r="F8" s="29" t="s">
        <v>23</v>
      </c>
      <c r="G8" s="29" t="s">
        <v>24</v>
      </c>
      <c r="H8" s="29" t="s">
        <v>25</v>
      </c>
      <c r="I8" s="34"/>
      <c r="J8" s="34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 x14ac:dyDescent="0.2">
      <c r="A9" s="7" t="s">
        <v>26</v>
      </c>
      <c r="B9" s="12"/>
      <c r="C9" s="4"/>
      <c r="D9" s="92">
        <v>900</v>
      </c>
      <c r="E9" s="39" t="s">
        <v>29</v>
      </c>
      <c r="F9" s="42">
        <v>101</v>
      </c>
      <c r="G9" s="44" t="s">
        <v>37</v>
      </c>
      <c r="H9" s="47">
        <f>D9*(F9/100)</f>
        <v>909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4.5" customHeight="1" x14ac:dyDescent="0.2">
      <c r="A10" s="4"/>
      <c r="B10" s="4"/>
      <c r="C10" s="4"/>
      <c r="D10" s="7"/>
      <c r="E10" s="7"/>
      <c r="F10" s="7" t="s">
        <v>39</v>
      </c>
      <c r="G10" s="7"/>
      <c r="H10" s="4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 customHeight="1" x14ac:dyDescent="0.2">
      <c r="A11" s="21" t="s">
        <v>40</v>
      </c>
      <c r="B11" s="21"/>
      <c r="C11" s="21"/>
      <c r="D11" s="21"/>
      <c r="E11" s="21"/>
      <c r="F11" s="21"/>
      <c r="G11" s="21"/>
      <c r="H11" s="51"/>
      <c r="I11" s="21"/>
      <c r="J11" s="2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 customHeight="1" x14ac:dyDescent="0.2">
      <c r="A12" s="23"/>
      <c r="B12" s="25"/>
      <c r="C12" s="25"/>
      <c r="D12" s="29" t="s">
        <v>41</v>
      </c>
      <c r="E12" s="29" t="s">
        <v>42</v>
      </c>
      <c r="F12" s="29" t="s">
        <v>43</v>
      </c>
      <c r="G12" s="29" t="s">
        <v>44</v>
      </c>
      <c r="H12" s="29" t="s">
        <v>45</v>
      </c>
      <c r="I12" s="52"/>
      <c r="J12" s="5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 customHeight="1" x14ac:dyDescent="0.2">
      <c r="A13" s="7" t="s">
        <v>46</v>
      </c>
      <c r="B13" s="54"/>
      <c r="C13" s="4"/>
      <c r="D13" s="7"/>
      <c r="E13" s="7"/>
      <c r="F13" s="7"/>
      <c r="G13" s="7"/>
      <c r="H13" s="7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.75" customHeight="1" x14ac:dyDescent="0.2">
      <c r="A14" s="4"/>
      <c r="B14" s="7" t="s">
        <v>48</v>
      </c>
      <c r="C14" s="7"/>
      <c r="D14" s="93">
        <v>500</v>
      </c>
      <c r="E14" s="39" t="s">
        <v>29</v>
      </c>
      <c r="F14" s="56">
        <v>130</v>
      </c>
      <c r="G14" s="44" t="s">
        <v>37</v>
      </c>
      <c r="H14" s="57">
        <f>D14*(F14/100)</f>
        <v>650</v>
      </c>
      <c r="I14" s="58"/>
      <c r="J14" s="4"/>
      <c r="K14" s="4"/>
    </row>
    <row r="15" spans="1:26" ht="12.75" customHeight="1" x14ac:dyDescent="0.2">
      <c r="A15" s="12"/>
      <c r="B15" s="7" t="s">
        <v>50</v>
      </c>
      <c r="C15" s="7"/>
      <c r="D15" s="39"/>
      <c r="E15" s="39"/>
      <c r="F15" s="56">
        <v>5</v>
      </c>
      <c r="G15" s="39" t="s">
        <v>51</v>
      </c>
      <c r="H15" s="57">
        <f>F15</f>
        <v>5</v>
      </c>
      <c r="I15" s="58"/>
      <c r="J15" s="4"/>
      <c r="K15" s="4"/>
    </row>
    <row r="16" spans="1:26" ht="12.75" customHeight="1" x14ac:dyDescent="0.2">
      <c r="A16" s="4"/>
      <c r="B16" s="7" t="s">
        <v>52</v>
      </c>
      <c r="C16" s="7"/>
      <c r="D16" s="39"/>
      <c r="E16" s="39"/>
      <c r="F16" s="39"/>
      <c r="G16" s="39"/>
      <c r="H16" s="59">
        <f>SUM(H14:H15)</f>
        <v>655</v>
      </c>
      <c r="I16" s="4"/>
      <c r="J16" s="4"/>
      <c r="K16" s="4"/>
    </row>
    <row r="17" spans="1:26" ht="12.75" customHeight="1" x14ac:dyDescent="0.2">
      <c r="A17" s="21" t="s">
        <v>53</v>
      </c>
      <c r="B17" s="60"/>
      <c r="C17" s="60"/>
      <c r="D17" s="60"/>
      <c r="E17" s="60"/>
      <c r="F17" s="60"/>
      <c r="G17" s="60"/>
      <c r="H17" s="60"/>
      <c r="I17" s="61"/>
      <c r="J17" s="60"/>
      <c r="K17" s="4"/>
    </row>
    <row r="18" spans="1:26" ht="12.75" customHeight="1" x14ac:dyDescent="0.2">
      <c r="A18" s="4"/>
      <c r="B18" s="7" t="s">
        <v>54</v>
      </c>
      <c r="C18" s="62"/>
      <c r="D18" s="94">
        <v>2.5</v>
      </c>
      <c r="E18" s="39" t="s">
        <v>55</v>
      </c>
      <c r="F18" s="7" t="s">
        <v>56</v>
      </c>
      <c r="G18" s="4"/>
      <c r="H18" s="64">
        <f>H19/D18</f>
        <v>160</v>
      </c>
      <c r="I18" s="4"/>
      <c r="J18" s="39" t="s">
        <v>57</v>
      </c>
      <c r="K18" s="4"/>
    </row>
    <row r="19" spans="1:26" ht="12.75" customHeight="1" x14ac:dyDescent="0.2">
      <c r="A19" s="4"/>
      <c r="B19" s="7" t="s">
        <v>58</v>
      </c>
      <c r="C19" s="65"/>
      <c r="D19" s="95">
        <v>6.3</v>
      </c>
      <c r="E19" s="39" t="s">
        <v>59</v>
      </c>
      <c r="F19" s="7" t="s">
        <v>60</v>
      </c>
      <c r="G19" s="65"/>
      <c r="H19" s="64">
        <f>D9-D14</f>
        <v>400</v>
      </c>
      <c r="I19" s="4"/>
      <c r="J19" s="39" t="s">
        <v>61</v>
      </c>
      <c r="K19" s="4"/>
    </row>
    <row r="20" spans="1:26" ht="12.75" customHeight="1" x14ac:dyDescent="0.2">
      <c r="A20" s="21" t="s">
        <v>62</v>
      </c>
      <c r="B20" s="60"/>
      <c r="C20" s="60"/>
      <c r="D20" s="60"/>
      <c r="E20" s="60"/>
      <c r="F20" s="21"/>
      <c r="G20" s="60"/>
      <c r="H20" s="67"/>
      <c r="I20" s="60"/>
      <c r="J20" s="68"/>
      <c r="K20" s="4"/>
    </row>
    <row r="21" spans="1:26" ht="12.75" customHeight="1" x14ac:dyDescent="0.2">
      <c r="A21" s="69" t="s">
        <v>63</v>
      </c>
      <c r="B21" s="4"/>
      <c r="C21" s="70"/>
      <c r="D21" s="4"/>
      <c r="E21" s="4"/>
      <c r="F21" s="4"/>
      <c r="G21" s="4"/>
      <c r="H21" s="58"/>
      <c r="I21" s="4"/>
      <c r="J21" s="4"/>
      <c r="K21" s="4"/>
    </row>
    <row r="22" spans="1:26" ht="12.75" customHeight="1" x14ac:dyDescent="0.2">
      <c r="A22" s="4"/>
      <c r="B22" s="7" t="s">
        <v>64</v>
      </c>
      <c r="C22" s="7"/>
      <c r="D22" s="12"/>
      <c r="E22" s="4"/>
      <c r="F22" s="12"/>
      <c r="G22" s="12"/>
      <c r="H22" s="71">
        <v>0.96</v>
      </c>
      <c r="I22" s="58"/>
      <c r="J22" s="4"/>
      <c r="K22" s="4"/>
    </row>
    <row r="23" spans="1:26" ht="12.75" customHeight="1" x14ac:dyDescent="0.2">
      <c r="A23" s="4"/>
      <c r="B23" s="7" t="s">
        <v>65</v>
      </c>
      <c r="C23" s="4"/>
      <c r="D23" s="7"/>
      <c r="E23" s="12"/>
      <c r="F23" s="4"/>
      <c r="G23" s="7"/>
      <c r="H23" s="72">
        <f>H22*H18</f>
        <v>153.6</v>
      </c>
      <c r="I23" s="58"/>
      <c r="J23" s="4"/>
      <c r="K23" s="4"/>
    </row>
    <row r="24" spans="1:26" ht="12.75" customHeight="1" x14ac:dyDescent="0.2">
      <c r="A24" s="4"/>
      <c r="B24" s="7" t="s">
        <v>66</v>
      </c>
      <c r="C24" s="12"/>
      <c r="D24" s="12"/>
      <c r="E24" s="12"/>
      <c r="F24" s="12"/>
      <c r="G24" s="12"/>
      <c r="H24" s="103">
        <v>0.39</v>
      </c>
      <c r="I24" s="58"/>
      <c r="J24" s="4"/>
      <c r="K24" s="4"/>
    </row>
    <row r="25" spans="1:26" ht="12.75" customHeight="1" x14ac:dyDescent="0.2">
      <c r="A25" s="21" t="s">
        <v>67</v>
      </c>
      <c r="B25" s="60"/>
      <c r="C25" s="60"/>
      <c r="D25" s="60"/>
      <c r="E25" s="60"/>
      <c r="F25" s="60"/>
      <c r="G25" s="60"/>
      <c r="H25" s="60"/>
      <c r="I25" s="61"/>
      <c r="J25" s="60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 x14ac:dyDescent="0.2">
      <c r="A26" s="4"/>
      <c r="B26" s="7" t="s">
        <v>68</v>
      </c>
      <c r="C26" s="4"/>
      <c r="D26" s="55">
        <v>2</v>
      </c>
      <c r="E26" s="39" t="s">
        <v>69</v>
      </c>
      <c r="F26" s="73"/>
      <c r="G26" s="44"/>
      <c r="H26" s="57">
        <f>H16*(D26/100)</f>
        <v>13.1</v>
      </c>
      <c r="I26" s="58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 x14ac:dyDescent="0.2">
      <c r="A27" s="4"/>
      <c r="B27" s="7" t="s">
        <v>70</v>
      </c>
      <c r="C27" s="4"/>
      <c r="D27" s="74">
        <f>H16</f>
        <v>655</v>
      </c>
      <c r="E27" s="39" t="s">
        <v>71</v>
      </c>
      <c r="F27" s="55">
        <v>5.5</v>
      </c>
      <c r="G27" s="44" t="s">
        <v>72</v>
      </c>
      <c r="H27" s="57">
        <f>D27*(F27/100)*(H$18/365)</f>
        <v>15.791780821917806</v>
      </c>
      <c r="I27" s="75" t="s">
        <v>73</v>
      </c>
      <c r="J27" s="4"/>
      <c r="K27" s="4"/>
    </row>
    <row r="28" spans="1:26" ht="12.75" customHeight="1" x14ac:dyDescent="0.2">
      <c r="A28" s="4"/>
      <c r="B28" s="7" t="s">
        <v>74</v>
      </c>
      <c r="C28" s="4"/>
      <c r="D28" s="74">
        <f>0.5*H23</f>
        <v>76.8</v>
      </c>
      <c r="E28" s="39" t="s">
        <v>71</v>
      </c>
      <c r="F28" s="55">
        <v>5.5</v>
      </c>
      <c r="G28" s="44" t="s">
        <v>72</v>
      </c>
      <c r="H28" s="57">
        <f>(D28)*(F28/100)*(H$18/365)</f>
        <v>1.8516164383561644</v>
      </c>
      <c r="I28" s="75" t="s">
        <v>73</v>
      </c>
      <c r="J28" s="4"/>
      <c r="K28" s="4"/>
    </row>
    <row r="29" spans="1:26" ht="12.75" customHeight="1" x14ac:dyDescent="0.2">
      <c r="A29" s="4"/>
      <c r="B29" s="7" t="s">
        <v>75</v>
      </c>
      <c r="C29" s="4"/>
      <c r="D29" s="76">
        <v>800</v>
      </c>
      <c r="E29" s="39" t="s">
        <v>29</v>
      </c>
      <c r="F29" s="56">
        <v>30</v>
      </c>
      <c r="G29" s="44" t="s">
        <v>76</v>
      </c>
      <c r="H29" s="57">
        <f>D29*(F29/2000)</f>
        <v>12</v>
      </c>
      <c r="I29" s="58"/>
      <c r="J29" s="4"/>
      <c r="K29" s="4"/>
    </row>
    <row r="30" spans="1:26" ht="12.75" customHeight="1" x14ac:dyDescent="0.2">
      <c r="A30" s="4"/>
      <c r="B30" s="7" t="s">
        <v>77</v>
      </c>
      <c r="C30" s="4"/>
      <c r="D30" s="39"/>
      <c r="E30" s="39"/>
      <c r="F30" s="77">
        <v>10</v>
      </c>
      <c r="G30" s="44" t="s">
        <v>51</v>
      </c>
      <c r="H30" s="57">
        <f t="shared" ref="H30:H35" si="0">F30</f>
        <v>10</v>
      </c>
      <c r="I30" s="4"/>
      <c r="J30" s="54"/>
      <c r="K30" s="4"/>
    </row>
    <row r="31" spans="1:26" ht="12.75" customHeight="1" x14ac:dyDescent="0.2">
      <c r="A31" s="4"/>
      <c r="B31" s="7" t="s">
        <v>78</v>
      </c>
      <c r="C31" s="4"/>
      <c r="D31" s="39"/>
      <c r="E31" s="39"/>
      <c r="F31" s="77">
        <v>14</v>
      </c>
      <c r="G31" s="44" t="s">
        <v>51</v>
      </c>
      <c r="H31" s="57">
        <f t="shared" si="0"/>
        <v>14</v>
      </c>
      <c r="I31" s="58"/>
      <c r="J31" s="4"/>
      <c r="K31" s="4"/>
    </row>
    <row r="32" spans="1:26" ht="12.75" customHeight="1" x14ac:dyDescent="0.2">
      <c r="A32" s="4"/>
      <c r="B32" s="134" t="s">
        <v>79</v>
      </c>
      <c r="C32" s="126"/>
      <c r="D32" s="126"/>
      <c r="E32" s="39"/>
      <c r="F32" s="77">
        <v>3</v>
      </c>
      <c r="G32" s="44" t="s">
        <v>80</v>
      </c>
      <c r="H32" s="57">
        <f t="shared" si="0"/>
        <v>3</v>
      </c>
      <c r="I32" s="58"/>
      <c r="J32" s="4"/>
      <c r="K32" s="4"/>
    </row>
    <row r="33" spans="1:26" ht="12.75" customHeight="1" x14ac:dyDescent="0.2">
      <c r="A33" s="4"/>
      <c r="B33" s="7" t="s">
        <v>81</v>
      </c>
      <c r="C33" s="4"/>
      <c r="D33" s="4"/>
      <c r="E33" s="39"/>
      <c r="F33" s="77">
        <v>5</v>
      </c>
      <c r="G33" s="44" t="s">
        <v>51</v>
      </c>
      <c r="H33" s="57">
        <f t="shared" si="0"/>
        <v>5</v>
      </c>
      <c r="I33" s="58"/>
      <c r="J33" s="4"/>
      <c r="K33" s="4"/>
    </row>
    <row r="34" spans="1:26" ht="12.75" customHeight="1" x14ac:dyDescent="0.2">
      <c r="A34" s="4"/>
      <c r="B34" s="7" t="s">
        <v>82</v>
      </c>
      <c r="C34" s="4"/>
      <c r="D34" s="4"/>
      <c r="E34" s="39"/>
      <c r="F34" s="77">
        <v>35</v>
      </c>
      <c r="G34" s="39" t="s">
        <v>51</v>
      </c>
      <c r="H34" s="57">
        <f t="shared" si="0"/>
        <v>35</v>
      </c>
      <c r="I34" s="58"/>
      <c r="J34" s="4"/>
      <c r="K34" s="4"/>
    </row>
    <row r="35" spans="1:26" ht="12.75" customHeight="1" x14ac:dyDescent="0.2">
      <c r="A35" s="12"/>
      <c r="B35" s="7" t="s">
        <v>83</v>
      </c>
      <c r="C35" s="12"/>
      <c r="D35" s="39"/>
      <c r="E35" s="39"/>
      <c r="F35" s="78">
        <v>9</v>
      </c>
      <c r="G35" s="44" t="s">
        <v>51</v>
      </c>
      <c r="H35" s="79">
        <f t="shared" si="0"/>
        <v>9</v>
      </c>
      <c r="I35" s="58"/>
      <c r="J35" s="4"/>
      <c r="K35" s="4"/>
    </row>
    <row r="36" spans="1:26" ht="12.75" customHeight="1" x14ac:dyDescent="0.2">
      <c r="A36" s="4"/>
      <c r="B36" s="80" t="s">
        <v>84</v>
      </c>
      <c r="C36" s="81"/>
      <c r="D36" s="82"/>
      <c r="E36" s="82"/>
      <c r="F36" s="82"/>
      <c r="G36" s="82"/>
      <c r="H36" s="59">
        <f>SUM(H26:H35)</f>
        <v>118.74339726027397</v>
      </c>
      <c r="I36" s="58"/>
      <c r="J36" s="4"/>
      <c r="K36" s="4"/>
    </row>
    <row r="37" spans="1:26" ht="12.75" customHeight="1" x14ac:dyDescent="0.2">
      <c r="A37" s="21" t="s">
        <v>85</v>
      </c>
      <c r="B37" s="21"/>
      <c r="C37" s="21"/>
      <c r="D37" s="21"/>
      <c r="E37" s="21"/>
      <c r="F37" s="21"/>
      <c r="G37" s="21"/>
      <c r="H37" s="21"/>
      <c r="I37" s="61"/>
      <c r="J37" s="60"/>
      <c r="K37" s="4"/>
    </row>
    <row r="38" spans="1:26" ht="12.75" customHeight="1" x14ac:dyDescent="0.2">
      <c r="A38" s="69" t="s">
        <v>86</v>
      </c>
      <c r="B38" s="7"/>
      <c r="C38" s="7"/>
      <c r="D38" s="7"/>
      <c r="E38" s="7"/>
      <c r="F38" s="7"/>
      <c r="G38" s="7"/>
      <c r="H38" s="7"/>
      <c r="I38" s="58"/>
      <c r="J38" s="12"/>
      <c r="K38" s="4"/>
    </row>
    <row r="39" spans="1:26" ht="12.75" customHeight="1" x14ac:dyDescent="0.2">
      <c r="A39" s="4"/>
      <c r="B39" s="7" t="s">
        <v>87</v>
      </c>
      <c r="C39" s="4"/>
      <c r="D39" s="83">
        <v>0.6</v>
      </c>
      <c r="E39" s="7" t="s">
        <v>88</v>
      </c>
      <c r="F39" s="4"/>
      <c r="G39" s="84"/>
      <c r="H39" s="86">
        <f>D39*H18</f>
        <v>96</v>
      </c>
      <c r="I39" s="58"/>
      <c r="J39" s="4"/>
      <c r="K39" s="4"/>
    </row>
    <row r="40" spans="1:26" s="97" customFormat="1" ht="12.75" customHeight="1" x14ac:dyDescent="0.2">
      <c r="A40" s="109" t="s">
        <v>114</v>
      </c>
      <c r="B40" s="109"/>
      <c r="C40" s="109"/>
      <c r="D40" s="110"/>
      <c r="E40" s="109"/>
      <c r="F40" s="109"/>
      <c r="G40" s="111"/>
      <c r="H40" s="112"/>
      <c r="I40" s="117"/>
      <c r="J40" s="109"/>
      <c r="K40" s="12"/>
    </row>
    <row r="41" spans="1:26" ht="12.75" customHeight="1" x14ac:dyDescent="0.2">
      <c r="A41" s="4"/>
      <c r="B41" s="7" t="s">
        <v>89</v>
      </c>
      <c r="C41" s="12"/>
      <c r="D41" s="12"/>
      <c r="E41" s="12"/>
      <c r="F41" s="12"/>
      <c r="G41" s="12"/>
      <c r="H41" s="86">
        <f>(H23+H46+H36)/H19</f>
        <v>0.92085849315068491</v>
      </c>
      <c r="I41" s="58"/>
      <c r="J41" s="4"/>
      <c r="K41" s="4"/>
    </row>
    <row r="42" spans="1:26" ht="12.75" customHeight="1" x14ac:dyDescent="0.2">
      <c r="A42" s="21" t="s">
        <v>90</v>
      </c>
      <c r="B42" s="21"/>
      <c r="C42" s="21"/>
      <c r="D42" s="21"/>
      <c r="E42" s="21"/>
      <c r="F42" s="21"/>
      <c r="G42" s="21"/>
      <c r="H42" s="21"/>
      <c r="I42" s="61"/>
      <c r="J42" s="60"/>
      <c r="K42" s="4"/>
    </row>
    <row r="43" spans="1:26" ht="12.75" customHeight="1" x14ac:dyDescent="0.2">
      <c r="A43" s="4"/>
      <c r="B43" s="7" t="s">
        <v>91</v>
      </c>
      <c r="C43" s="4"/>
      <c r="D43" s="4"/>
      <c r="E43" s="4"/>
      <c r="F43" s="4"/>
      <c r="G43" s="4"/>
      <c r="H43" s="72">
        <f>H9</f>
        <v>909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customHeight="1" x14ac:dyDescent="0.2">
      <c r="A44" s="12"/>
      <c r="B44" s="7" t="s">
        <v>92</v>
      </c>
      <c r="C44" s="12"/>
      <c r="D44" s="12"/>
      <c r="E44" s="12"/>
      <c r="F44" s="12"/>
      <c r="G44" s="12"/>
      <c r="H44" s="72">
        <f>H16+H23+H36</f>
        <v>927.34339726027395</v>
      </c>
      <c r="I44" s="4"/>
      <c r="J44" s="4"/>
      <c r="K44" s="4"/>
    </row>
    <row r="45" spans="1:26" ht="12.75" customHeight="1" x14ac:dyDescent="0.2">
      <c r="A45" s="7" t="s">
        <v>93</v>
      </c>
      <c r="B45" s="4"/>
      <c r="C45" s="7"/>
      <c r="D45" s="7"/>
      <c r="E45" s="7"/>
      <c r="F45" s="7"/>
      <c r="G45" s="7" t="s">
        <v>51</v>
      </c>
      <c r="H45" s="86">
        <f>H43-H44</f>
        <v>-18.343397260273946</v>
      </c>
      <c r="I45" s="58"/>
      <c r="J45" s="4"/>
      <c r="K45" s="4"/>
    </row>
    <row r="46" spans="1:26" ht="12.75" customHeight="1" x14ac:dyDescent="0.2">
      <c r="A46" s="12"/>
      <c r="B46" s="7" t="s">
        <v>94</v>
      </c>
      <c r="C46" s="12"/>
      <c r="D46" s="12"/>
      <c r="E46" s="12"/>
      <c r="F46" s="12"/>
      <c r="G46" s="12"/>
      <c r="H46" s="72">
        <f>H39</f>
        <v>96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customHeight="1" x14ac:dyDescent="0.2">
      <c r="A47" s="7" t="s">
        <v>95</v>
      </c>
      <c r="B47" s="4"/>
      <c r="C47" s="7"/>
      <c r="D47" s="7"/>
      <c r="E47" s="7"/>
      <c r="F47" s="7"/>
      <c r="G47" s="7" t="s">
        <v>51</v>
      </c>
      <c r="H47" s="86">
        <f>H45-H46</f>
        <v>-114.34339726027395</v>
      </c>
      <c r="I47" s="58"/>
      <c r="J47" s="4"/>
      <c r="K47" s="4"/>
    </row>
    <row r="48" spans="1:26" ht="12.75" customHeight="1" x14ac:dyDescent="0.2">
      <c r="A48" s="21" t="s">
        <v>96</v>
      </c>
      <c r="B48" s="21"/>
      <c r="C48" s="21"/>
      <c r="D48" s="21"/>
      <c r="E48" s="21"/>
      <c r="F48" s="21"/>
      <c r="G48" s="21"/>
      <c r="H48" s="51"/>
      <c r="I48" s="51"/>
      <c r="J48" s="21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 x14ac:dyDescent="0.2">
      <c r="A49" s="4"/>
      <c r="B49" s="7" t="s">
        <v>97</v>
      </c>
      <c r="C49" s="7"/>
      <c r="D49" s="4"/>
      <c r="E49" s="4"/>
      <c r="F49" s="4"/>
      <c r="G49" s="4"/>
      <c r="H49" s="87">
        <f>(H44+H46)/(D9/100)</f>
        <v>113.70482191780822</v>
      </c>
      <c r="I49" s="49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 customHeight="1" x14ac:dyDescent="0.2">
      <c r="A50" s="4"/>
      <c r="B50" s="7" t="s">
        <v>98</v>
      </c>
      <c r="C50" s="7"/>
      <c r="D50" s="4"/>
      <c r="E50" s="4"/>
      <c r="F50" s="4"/>
      <c r="G50" s="4"/>
      <c r="H50" s="87">
        <f>(H44+H46-H35)/(D9/100)</f>
        <v>112.70482191780822</v>
      </c>
      <c r="I50" s="4"/>
      <c r="J50" s="4"/>
      <c r="K50" s="4"/>
    </row>
    <row r="51" spans="1:26" ht="12.75" customHeight="1" x14ac:dyDescent="0.2">
      <c r="A51" s="7"/>
      <c r="B51" s="4"/>
      <c r="C51" s="7" t="s">
        <v>99</v>
      </c>
      <c r="D51" s="4"/>
      <c r="E51" s="4"/>
      <c r="F51" s="88">
        <v>500</v>
      </c>
      <c r="G51" s="7" t="s">
        <v>61</v>
      </c>
      <c r="H51" s="4"/>
      <c r="I51" s="58"/>
      <c r="J51" s="4"/>
      <c r="K51" s="4"/>
    </row>
    <row r="52" spans="1:26" ht="12.75" customHeight="1" x14ac:dyDescent="0.2">
      <c r="A52" s="4"/>
      <c r="B52" s="7" t="s">
        <v>100</v>
      </c>
      <c r="C52" s="4"/>
      <c r="D52" s="4"/>
      <c r="E52" s="4"/>
      <c r="F52" s="4"/>
      <c r="G52" s="4"/>
      <c r="H52" s="90">
        <f>(H9-H23-H36-H39-H15)/F51*100</f>
        <v>107.13132054794521</v>
      </c>
      <c r="I52" s="4"/>
      <c r="J52" s="4"/>
      <c r="K52" s="4"/>
    </row>
    <row r="53" spans="1:26" ht="12.75" customHeight="1" x14ac:dyDescent="0.2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4"/>
    </row>
    <row r="54" spans="1:26" ht="12.75" customHeight="1" x14ac:dyDescent="0.25">
      <c r="A54" s="48" t="s">
        <v>38</v>
      </c>
      <c r="B54" s="50"/>
      <c r="C54" s="50"/>
      <c r="D54" s="50"/>
      <c r="E54" s="53" t="str">
        <f>HYPERLINK("http://fyi.uwex.edu/wbic/","http://fyi.uwex.edu/wbic/")</f>
        <v>http://fyi.uwex.edu/wbic/</v>
      </c>
      <c r="F54" s="50"/>
      <c r="G54" s="50"/>
      <c r="H54" s="50"/>
      <c r="I54" s="50"/>
      <c r="J54" s="50"/>
      <c r="K54" s="4"/>
    </row>
    <row r="55" spans="1:26" ht="9" customHeight="1" x14ac:dyDescent="0.25">
      <c r="A55" s="48"/>
      <c r="B55" s="50"/>
      <c r="C55" s="50"/>
      <c r="D55" s="50"/>
      <c r="E55" s="53"/>
      <c r="F55" s="50"/>
      <c r="G55" s="50"/>
      <c r="H55" s="50"/>
      <c r="I55" s="50"/>
      <c r="J55" s="50"/>
      <c r="K55" s="4"/>
    </row>
    <row r="56" spans="1:26" ht="24" customHeight="1" x14ac:dyDescent="0.2">
      <c r="A56" s="129" t="s">
        <v>47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</row>
    <row r="57" spans="1:26" ht="12.75" customHeight="1" x14ac:dyDescent="0.2">
      <c r="A57" s="130" t="s">
        <v>49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11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1:11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1:11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1:11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1:11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1:11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</row>
    <row r="695" spans="1:11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</row>
    <row r="696" spans="1:11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</row>
    <row r="697" spans="1:11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</row>
    <row r="699" spans="1:11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</row>
    <row r="700" spans="1:11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</row>
    <row r="701" spans="1:11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</row>
    <row r="702" spans="1:11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</row>
    <row r="703" spans="1:11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</row>
    <row r="704" spans="1:11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</row>
    <row r="705" spans="1:11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</row>
    <row r="706" spans="1:11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</row>
    <row r="707" spans="1:11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</row>
    <row r="708" spans="1:11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</row>
    <row r="709" spans="1:11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</row>
    <row r="710" spans="1:11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</row>
    <row r="711" spans="1:11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</row>
    <row r="712" spans="1:11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</row>
    <row r="713" spans="1:11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</row>
    <row r="714" spans="1:11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</row>
    <row r="715" spans="1:11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</row>
    <row r="716" spans="1:11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</row>
    <row r="717" spans="1:11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</row>
    <row r="718" spans="1:11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</row>
    <row r="719" spans="1:11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</row>
    <row r="720" spans="1:11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</row>
    <row r="721" spans="1:11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</row>
    <row r="722" spans="1:11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</row>
    <row r="723" spans="1:11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</row>
    <row r="724" spans="1:11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</row>
    <row r="725" spans="1:11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</row>
    <row r="726" spans="1:11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</row>
    <row r="727" spans="1:11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</row>
    <row r="728" spans="1:11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</row>
    <row r="729" spans="1:11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</row>
    <row r="730" spans="1:11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</row>
    <row r="731" spans="1:11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</row>
    <row r="732" spans="1:11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</row>
    <row r="734" spans="1:11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</row>
    <row r="735" spans="1:11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</row>
    <row r="736" spans="1:11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</row>
    <row r="737" spans="1:11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</row>
    <row r="738" spans="1:11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</row>
    <row r="739" spans="1:11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</row>
    <row r="740" spans="1:11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</row>
    <row r="741" spans="1:11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</row>
    <row r="742" spans="1:11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</row>
    <row r="743" spans="1:11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</row>
    <row r="744" spans="1:11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</row>
    <row r="745" spans="1:11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</row>
    <row r="746" spans="1:11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</row>
    <row r="747" spans="1:11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</row>
    <row r="748" spans="1:11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</row>
    <row r="749" spans="1:11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</row>
    <row r="751" spans="1:11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</row>
    <row r="752" spans="1:11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</row>
    <row r="753" spans="1:11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</row>
    <row r="754" spans="1:11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</row>
    <row r="755" spans="1:11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</row>
    <row r="756" spans="1:11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</row>
    <row r="757" spans="1:11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</row>
    <row r="758" spans="1:11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</row>
    <row r="759" spans="1:11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</row>
    <row r="760" spans="1:11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</row>
    <row r="761" spans="1:11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</row>
    <row r="762" spans="1:11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</row>
    <row r="763" spans="1:11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</row>
    <row r="764" spans="1:11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</row>
    <row r="765" spans="1:11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</row>
    <row r="766" spans="1:11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</row>
    <row r="767" spans="1:11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</row>
    <row r="768" spans="1:11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</row>
    <row r="769" spans="1:11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</row>
    <row r="770" spans="1:11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</row>
    <row r="771" spans="1:11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</row>
    <row r="772" spans="1:11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</row>
    <row r="773" spans="1:11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</row>
    <row r="774" spans="1:11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</row>
    <row r="775" spans="1:11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</row>
    <row r="776" spans="1:11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</row>
    <row r="777" spans="1:11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</row>
    <row r="779" spans="1:11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</row>
    <row r="780" spans="1:11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</row>
    <row r="781" spans="1:11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</row>
    <row r="782" spans="1:11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</row>
    <row r="783" spans="1:11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</row>
    <row r="784" spans="1:11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</row>
    <row r="785" spans="1:11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</row>
    <row r="786" spans="1:11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</row>
    <row r="788" spans="1:11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</row>
    <row r="789" spans="1:11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</row>
    <row r="790" spans="1:11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</row>
    <row r="791" spans="1:11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</row>
    <row r="792" spans="1:11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1:11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1:11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1:11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1:11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1:11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1:11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1:11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1:11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1:11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1:11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1:11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1:11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1:11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1:11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1:11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1:11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1:11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1:11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1:11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1:11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1:11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1:11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1:11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1:11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1:11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1:11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1:11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1:11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1:11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1:11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1:11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1:11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1:11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1:11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1:11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1:11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1:11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1:11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1:11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1:11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1:11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1:11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1:11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1:11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1:11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1:11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1:11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1:11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1:11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1:11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1:11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1:11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1:11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1:11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1:11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1:11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1:11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1:11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1:11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1:11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1:11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1:11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1:11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1:11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1:11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1:11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1:11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1:11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1:11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1:11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1:11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1:11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1:11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1:11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1:11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1:11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1:11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1:11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1:11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1:11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1:11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1:11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1:11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1:11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1:11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1:11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1:11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1:11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1:11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1:11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1:11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1:11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1:11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1:11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1:11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1:11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1:11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1:11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1:11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1:11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1:11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1:11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1:11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1:11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1:11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1:11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1:11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1:11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1:11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1:11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1:11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1:11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1:11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1:11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1:11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1:11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1:11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1:11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1:11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1:11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1:11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1:11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</row>
    <row r="922" spans="1:11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</row>
    <row r="923" spans="1:11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</row>
    <row r="924" spans="1:11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</row>
    <row r="925" spans="1:11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</row>
    <row r="926" spans="1:11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</row>
    <row r="927" spans="1:11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</row>
    <row r="928" spans="1:11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</row>
    <row r="929" spans="1:11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</row>
    <row r="930" spans="1:11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</row>
    <row r="931" spans="1:11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</row>
    <row r="932" spans="1:11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</row>
    <row r="933" spans="1:11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</row>
    <row r="934" spans="1:11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</row>
    <row r="935" spans="1:11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</row>
    <row r="936" spans="1:11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</row>
    <row r="937" spans="1:11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</row>
    <row r="938" spans="1:11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</row>
    <row r="939" spans="1:11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</row>
    <row r="940" spans="1:11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</row>
    <row r="941" spans="1:11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</row>
    <row r="942" spans="1:11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</row>
    <row r="943" spans="1:11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</row>
    <row r="945" spans="1:11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</row>
    <row r="946" spans="1:11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</row>
    <row r="947" spans="1:11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</row>
    <row r="948" spans="1:11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</row>
    <row r="949" spans="1:11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</row>
    <row r="950" spans="1:11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</row>
    <row r="951" spans="1:11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</row>
    <row r="952" spans="1:11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</row>
    <row r="953" spans="1:11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</row>
    <row r="954" spans="1:11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</row>
    <row r="955" spans="1:11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</row>
    <row r="956" spans="1:11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</row>
    <row r="957" spans="1:11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</row>
    <row r="958" spans="1:11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</row>
    <row r="959" spans="1:11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</row>
    <row r="960" spans="1:11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</row>
    <row r="961" spans="1:11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1:11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</row>
    <row r="963" spans="1:11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</row>
    <row r="964" spans="1:11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</row>
    <row r="965" spans="1:11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</row>
    <row r="966" spans="1:11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</row>
    <row r="967" spans="1:11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</row>
    <row r="968" spans="1:11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</row>
    <row r="969" spans="1:11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</row>
    <row r="970" spans="1:11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</row>
    <row r="971" spans="1:11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</row>
    <row r="973" spans="1:11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</row>
    <row r="974" spans="1:11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1:11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1:11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1:11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1:11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1:11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1:11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1:11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1:11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</row>
    <row r="983" spans="1:11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</row>
    <row r="984" spans="1:11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</row>
    <row r="985" spans="1:11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</row>
    <row r="986" spans="1:11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</row>
    <row r="987" spans="1:11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</row>
    <row r="988" spans="1:11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</row>
    <row r="989" spans="1:11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</row>
    <row r="991" spans="1:11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</row>
    <row r="992" spans="1:11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</row>
    <row r="993" spans="1:11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</row>
    <row r="994" spans="1:11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</row>
    <row r="995" spans="1:11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</row>
    <row r="996" spans="1:11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</row>
    <row r="997" spans="1:11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</row>
    <row r="998" spans="1:11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</row>
    <row r="999" spans="1:11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</row>
    <row r="1000" spans="1:11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1:11" ht="12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</row>
  </sheetData>
  <mergeCells count="5">
    <mergeCell ref="A1:J1"/>
    <mergeCell ref="A7:B7"/>
    <mergeCell ref="B32:D32"/>
    <mergeCell ref="A56:K56"/>
    <mergeCell ref="A57:K57"/>
  </mergeCells>
  <hyperlinks>
    <hyperlink ref="E54" r:id="rId1" display="http://fyi.uwex.edu/wbic/" xr:uid="{00000000-0004-0000-0500-000000000000}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1"/>
  <sheetViews>
    <sheetView showGridLines="0" workbookViewId="0">
      <selection activeCell="F15" sqref="F15"/>
    </sheetView>
  </sheetViews>
  <sheetFormatPr defaultColWidth="17.28515625" defaultRowHeight="15" customHeight="1" x14ac:dyDescent="0.2"/>
  <cols>
    <col min="1" max="1" width="2.7109375" customWidth="1"/>
    <col min="2" max="2" width="8.85546875" customWidth="1"/>
    <col min="3" max="3" width="15.42578125" customWidth="1"/>
    <col min="4" max="4" width="12.140625" customWidth="1"/>
    <col min="5" max="5" width="5.7109375" customWidth="1"/>
    <col min="6" max="6" width="8.7109375" customWidth="1"/>
    <col min="7" max="7" width="9.140625" customWidth="1"/>
    <col min="8" max="8" width="10" customWidth="1"/>
    <col min="9" max="9" width="1.7109375" customWidth="1"/>
    <col min="10" max="10" width="4.7109375" customWidth="1"/>
    <col min="11" max="11" width="10.140625" customWidth="1"/>
    <col min="12" max="26" width="6.7109375" customWidth="1"/>
  </cols>
  <sheetData>
    <row r="1" spans="1:26" ht="27" customHeight="1" x14ac:dyDescent="0.25">
      <c r="A1" s="131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4"/>
    </row>
    <row r="2" spans="1:26" ht="16.5" customHeight="1" x14ac:dyDescent="0.25">
      <c r="A2" s="5" t="s">
        <v>2</v>
      </c>
      <c r="B2" s="3"/>
      <c r="C2" s="3"/>
      <c r="D2" s="3"/>
      <c r="E2" s="3"/>
      <c r="F2" s="3"/>
      <c r="G2" s="3"/>
      <c r="H2" s="3"/>
      <c r="I2" s="3"/>
      <c r="J2" s="3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6" customHeight="1" x14ac:dyDescent="0.2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 x14ac:dyDescent="0.2">
      <c r="A4" s="4"/>
      <c r="B4" s="8"/>
      <c r="C4" s="7" t="s">
        <v>4</v>
      </c>
      <c r="D4" s="9"/>
      <c r="E4" s="10"/>
      <c r="F4" s="11"/>
      <c r="G4" s="7" t="s">
        <v>5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 customHeight="1" x14ac:dyDescent="0.2">
      <c r="A5" s="12"/>
      <c r="B5" s="12"/>
      <c r="C5" s="14" t="s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3.5" customHeight="1" x14ac:dyDescent="0.2">
      <c r="A6" s="122" t="s">
        <v>117</v>
      </c>
      <c r="B6" s="12"/>
      <c r="C6" s="121" t="s">
        <v>123</v>
      </c>
      <c r="D6" s="119"/>
      <c r="E6" s="119"/>
      <c r="F6" s="119"/>
      <c r="G6" s="119"/>
      <c r="H6" s="120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 customHeight="1" x14ac:dyDescent="0.2">
      <c r="A7" s="132" t="s">
        <v>16</v>
      </c>
      <c r="B7" s="133"/>
      <c r="C7" s="21"/>
      <c r="D7" s="21"/>
      <c r="E7" s="21"/>
      <c r="F7" s="21"/>
      <c r="G7" s="21"/>
      <c r="H7" s="21"/>
      <c r="I7" s="21"/>
      <c r="J7" s="2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2">
      <c r="A8" s="23"/>
      <c r="B8" s="25"/>
      <c r="C8" s="25"/>
      <c r="D8" s="27" t="s">
        <v>20</v>
      </c>
      <c r="E8" s="29" t="s">
        <v>21</v>
      </c>
      <c r="F8" s="29" t="s">
        <v>23</v>
      </c>
      <c r="G8" s="29" t="s">
        <v>24</v>
      </c>
      <c r="H8" s="29" t="s">
        <v>25</v>
      </c>
      <c r="I8" s="34"/>
      <c r="J8" s="34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 x14ac:dyDescent="0.2">
      <c r="A9" s="7" t="s">
        <v>26</v>
      </c>
      <c r="B9" s="12"/>
      <c r="C9" s="4"/>
      <c r="D9" s="36">
        <v>1400</v>
      </c>
      <c r="E9" s="39" t="s">
        <v>29</v>
      </c>
      <c r="F9" s="42">
        <v>105</v>
      </c>
      <c r="G9" s="44" t="s">
        <v>37</v>
      </c>
      <c r="H9" s="47">
        <f>D9*(F9/100)</f>
        <v>1470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4.5" customHeight="1" x14ac:dyDescent="0.2">
      <c r="A10" s="4"/>
      <c r="B10" s="4"/>
      <c r="C10" s="4"/>
      <c r="D10" s="7"/>
      <c r="E10" s="7"/>
      <c r="F10" s="7" t="s">
        <v>39</v>
      </c>
      <c r="G10" s="7"/>
      <c r="H10" s="4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 customHeight="1" x14ac:dyDescent="0.2">
      <c r="A11" s="21" t="s">
        <v>40</v>
      </c>
      <c r="B11" s="21"/>
      <c r="C11" s="21"/>
      <c r="D11" s="21"/>
      <c r="E11" s="21"/>
      <c r="F11" s="21"/>
      <c r="G11" s="21"/>
      <c r="H11" s="51"/>
      <c r="I11" s="21"/>
      <c r="J11" s="2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 customHeight="1" x14ac:dyDescent="0.2">
      <c r="A12" s="23"/>
      <c r="B12" s="25"/>
      <c r="C12" s="25"/>
      <c r="D12" s="29" t="s">
        <v>41</v>
      </c>
      <c r="E12" s="29" t="s">
        <v>42</v>
      </c>
      <c r="F12" s="29" t="s">
        <v>43</v>
      </c>
      <c r="G12" s="29" t="s">
        <v>44</v>
      </c>
      <c r="H12" s="29" t="s">
        <v>45</v>
      </c>
      <c r="I12" s="52"/>
      <c r="J12" s="5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 customHeight="1" x14ac:dyDescent="0.2">
      <c r="A13" s="7" t="s">
        <v>46</v>
      </c>
      <c r="B13" s="54"/>
      <c r="C13" s="4"/>
      <c r="D13" s="7"/>
      <c r="E13" s="7"/>
      <c r="F13" s="7"/>
      <c r="G13" s="7"/>
      <c r="H13" s="7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.75" customHeight="1" x14ac:dyDescent="0.2">
      <c r="A14" s="4"/>
      <c r="B14" s="7" t="s">
        <v>48</v>
      </c>
      <c r="C14" s="7"/>
      <c r="D14" s="55">
        <v>500</v>
      </c>
      <c r="E14" s="39" t="s">
        <v>29</v>
      </c>
      <c r="F14" s="56">
        <v>140</v>
      </c>
      <c r="G14" s="44" t="s">
        <v>37</v>
      </c>
      <c r="H14" s="57">
        <f>D14*(F14/100)</f>
        <v>700</v>
      </c>
      <c r="I14" s="58"/>
      <c r="J14" s="4"/>
      <c r="K14" s="4"/>
    </row>
    <row r="15" spans="1:26" ht="12.75" customHeight="1" x14ac:dyDescent="0.2">
      <c r="A15" s="12"/>
      <c r="B15" s="7" t="s">
        <v>50</v>
      </c>
      <c r="C15" s="7"/>
      <c r="D15" s="39"/>
      <c r="E15" s="39"/>
      <c r="F15" s="56">
        <v>5</v>
      </c>
      <c r="G15" s="39" t="s">
        <v>51</v>
      </c>
      <c r="H15" s="57">
        <f>F15</f>
        <v>5</v>
      </c>
      <c r="I15" s="58"/>
      <c r="J15" s="4"/>
      <c r="K15" s="4"/>
    </row>
    <row r="16" spans="1:26" ht="12.75" customHeight="1" x14ac:dyDescent="0.2">
      <c r="A16" s="4"/>
      <c r="B16" s="7" t="s">
        <v>52</v>
      </c>
      <c r="C16" s="7"/>
      <c r="D16" s="39"/>
      <c r="E16" s="39"/>
      <c r="F16" s="39"/>
      <c r="G16" s="39"/>
      <c r="H16" s="59">
        <f>SUM(H14:H15)</f>
        <v>705</v>
      </c>
      <c r="I16" s="4"/>
      <c r="J16" s="4"/>
      <c r="K16" s="4"/>
    </row>
    <row r="17" spans="1:26" ht="12.75" customHeight="1" x14ac:dyDescent="0.2">
      <c r="A17" s="21" t="s">
        <v>53</v>
      </c>
      <c r="B17" s="60"/>
      <c r="C17" s="60"/>
      <c r="D17" s="60"/>
      <c r="E17" s="60"/>
      <c r="F17" s="60"/>
      <c r="G17" s="60"/>
      <c r="H17" s="60"/>
      <c r="I17" s="61"/>
      <c r="J17" s="60"/>
      <c r="K17" s="4"/>
    </row>
    <row r="18" spans="1:26" ht="12.75" customHeight="1" x14ac:dyDescent="0.2">
      <c r="A18" s="4"/>
      <c r="B18" s="7" t="s">
        <v>54</v>
      </c>
      <c r="C18" s="62"/>
      <c r="D18" s="63">
        <v>3.2</v>
      </c>
      <c r="E18" s="39" t="s">
        <v>55</v>
      </c>
      <c r="F18" s="7" t="s">
        <v>56</v>
      </c>
      <c r="G18" s="4"/>
      <c r="H18" s="64">
        <f>H19/D18</f>
        <v>281.25</v>
      </c>
      <c r="I18" s="4"/>
      <c r="J18" s="39" t="s">
        <v>57</v>
      </c>
      <c r="K18" s="4"/>
    </row>
    <row r="19" spans="1:26" ht="12.75" customHeight="1" x14ac:dyDescent="0.2">
      <c r="A19" s="4"/>
      <c r="B19" s="7" t="s">
        <v>58</v>
      </c>
      <c r="C19" s="65"/>
      <c r="D19" s="66">
        <v>6.8</v>
      </c>
      <c r="E19" s="39" t="s">
        <v>59</v>
      </c>
      <c r="F19" s="7" t="s">
        <v>60</v>
      </c>
      <c r="G19" s="65"/>
      <c r="H19" s="64">
        <f>D9-D14</f>
        <v>900</v>
      </c>
      <c r="I19" s="4"/>
      <c r="J19" s="39" t="s">
        <v>61</v>
      </c>
      <c r="K19" s="4"/>
    </row>
    <row r="20" spans="1:26" ht="12.75" customHeight="1" x14ac:dyDescent="0.2">
      <c r="A20" s="21" t="s">
        <v>62</v>
      </c>
      <c r="B20" s="60"/>
      <c r="C20" s="60"/>
      <c r="D20" s="60"/>
      <c r="E20" s="60"/>
      <c r="F20" s="21"/>
      <c r="G20" s="60"/>
      <c r="H20" s="67"/>
      <c r="I20" s="60"/>
      <c r="J20" s="68"/>
      <c r="K20" s="4"/>
    </row>
    <row r="21" spans="1:26" ht="12.75" customHeight="1" x14ac:dyDescent="0.2">
      <c r="A21" s="69" t="s">
        <v>63</v>
      </c>
      <c r="B21" s="4"/>
      <c r="C21" s="70"/>
      <c r="D21" s="4"/>
      <c r="E21" s="4"/>
      <c r="F21" s="4"/>
      <c r="G21" s="4"/>
      <c r="H21" s="58"/>
      <c r="I21" s="4"/>
      <c r="J21" s="4"/>
      <c r="K21" s="4"/>
    </row>
    <row r="22" spans="1:26" ht="12.75" customHeight="1" x14ac:dyDescent="0.2">
      <c r="A22" s="4"/>
      <c r="B22" s="7" t="s">
        <v>64</v>
      </c>
      <c r="C22" s="7"/>
      <c r="D22" s="12"/>
      <c r="E22" s="4"/>
      <c r="F22" s="12"/>
      <c r="G22" s="12"/>
      <c r="H22" s="71">
        <v>1.51</v>
      </c>
      <c r="I22" s="58"/>
      <c r="J22" s="4"/>
      <c r="K22" s="4"/>
    </row>
    <row r="23" spans="1:26" ht="12.75" customHeight="1" x14ac:dyDescent="0.2">
      <c r="A23" s="4"/>
      <c r="B23" s="7" t="s">
        <v>65</v>
      </c>
      <c r="C23" s="4"/>
      <c r="D23" s="7"/>
      <c r="E23" s="12"/>
      <c r="F23" s="4"/>
      <c r="G23" s="7"/>
      <c r="H23" s="72">
        <f>H22*H18</f>
        <v>424.6875</v>
      </c>
      <c r="I23" s="58"/>
      <c r="J23" s="4"/>
      <c r="K23" s="4"/>
    </row>
    <row r="24" spans="1:26" ht="12.75" customHeight="1" x14ac:dyDescent="0.2">
      <c r="A24" s="4"/>
      <c r="B24" s="7" t="s">
        <v>66</v>
      </c>
      <c r="C24" s="12"/>
      <c r="D24" s="12"/>
      <c r="E24" s="12"/>
      <c r="F24" s="12"/>
      <c r="G24" s="12"/>
      <c r="H24" s="103">
        <v>0.47</v>
      </c>
      <c r="I24" s="58"/>
      <c r="J24" s="4"/>
      <c r="K24" s="4"/>
    </row>
    <row r="25" spans="1:26" ht="12.75" customHeight="1" x14ac:dyDescent="0.2">
      <c r="A25" s="21" t="s">
        <v>67</v>
      </c>
      <c r="B25" s="60"/>
      <c r="C25" s="60"/>
      <c r="D25" s="60"/>
      <c r="E25" s="60"/>
      <c r="F25" s="60"/>
      <c r="G25" s="60"/>
      <c r="H25" s="60"/>
      <c r="I25" s="61"/>
      <c r="J25" s="60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 x14ac:dyDescent="0.2">
      <c r="A26" s="4"/>
      <c r="B26" s="7" t="s">
        <v>68</v>
      </c>
      <c r="C26" s="4"/>
      <c r="D26" s="55">
        <v>2</v>
      </c>
      <c r="E26" s="39" t="s">
        <v>69</v>
      </c>
      <c r="F26" s="73"/>
      <c r="G26" s="44"/>
      <c r="H26" s="57">
        <f>H16*(D26/100)</f>
        <v>14.1</v>
      </c>
      <c r="I26" s="58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 x14ac:dyDescent="0.2">
      <c r="A27" s="4"/>
      <c r="B27" s="7" t="s">
        <v>101</v>
      </c>
      <c r="C27" s="4"/>
      <c r="D27" s="74">
        <f>H16</f>
        <v>705</v>
      </c>
      <c r="E27" s="39" t="s">
        <v>71</v>
      </c>
      <c r="F27" s="55">
        <v>6.3</v>
      </c>
      <c r="G27" s="44" t="s">
        <v>72</v>
      </c>
      <c r="H27" s="57">
        <f>D27*(F27/100)*(H$18/365)</f>
        <v>34.223886986301366</v>
      </c>
      <c r="I27" s="75" t="s">
        <v>102</v>
      </c>
      <c r="J27" s="4"/>
      <c r="K27" s="4"/>
    </row>
    <row r="28" spans="1:26" ht="12.75" customHeight="1" x14ac:dyDescent="0.2">
      <c r="A28" s="4"/>
      <c r="B28" s="7" t="s">
        <v>74</v>
      </c>
      <c r="C28" s="4"/>
      <c r="D28" s="74">
        <f>0.5*H23</f>
        <v>212.34375</v>
      </c>
      <c r="E28" s="39" t="s">
        <v>71</v>
      </c>
      <c r="F28" s="55">
        <v>6.3</v>
      </c>
      <c r="G28" s="44" t="s">
        <v>72</v>
      </c>
      <c r="H28" s="57">
        <f>(D28)*(F28/100)*(H$18/365)</f>
        <v>10.308125535102739</v>
      </c>
      <c r="I28" s="75" t="s">
        <v>73</v>
      </c>
      <c r="J28" s="4"/>
      <c r="K28" s="4"/>
    </row>
    <row r="29" spans="1:26" ht="12.75" customHeight="1" x14ac:dyDescent="0.2">
      <c r="A29" s="4"/>
      <c r="B29" s="7" t="s">
        <v>75</v>
      </c>
      <c r="C29" s="4"/>
      <c r="D29" s="76">
        <v>1300</v>
      </c>
      <c r="E29" s="39" t="s">
        <v>29</v>
      </c>
      <c r="F29" s="56">
        <v>30</v>
      </c>
      <c r="G29" s="44" t="s">
        <v>76</v>
      </c>
      <c r="H29" s="57">
        <f>D29*(F29/2000)</f>
        <v>19.5</v>
      </c>
      <c r="I29" s="58"/>
      <c r="J29" s="4"/>
      <c r="K29" s="4"/>
    </row>
    <row r="30" spans="1:26" ht="12.75" customHeight="1" x14ac:dyDescent="0.2">
      <c r="A30" s="4"/>
      <c r="B30" s="7" t="s">
        <v>77</v>
      </c>
      <c r="C30" s="4"/>
      <c r="D30" s="39"/>
      <c r="E30" s="39"/>
      <c r="F30" s="77">
        <v>5</v>
      </c>
      <c r="G30" s="44" t="s">
        <v>51</v>
      </c>
      <c r="H30" s="57">
        <f t="shared" ref="H30:H35" si="0">F30</f>
        <v>5</v>
      </c>
      <c r="I30" s="4"/>
      <c r="J30" s="54"/>
      <c r="K30" s="4"/>
    </row>
    <row r="31" spans="1:26" ht="12.75" customHeight="1" x14ac:dyDescent="0.2">
      <c r="A31" s="4"/>
      <c r="B31" s="7" t="s">
        <v>78</v>
      </c>
      <c r="C31" s="4"/>
      <c r="D31" s="39"/>
      <c r="E31" s="39"/>
      <c r="F31" s="77">
        <v>14</v>
      </c>
      <c r="G31" s="44" t="s">
        <v>51</v>
      </c>
      <c r="H31" s="57">
        <f t="shared" si="0"/>
        <v>14</v>
      </c>
      <c r="I31" s="58"/>
      <c r="J31" s="4"/>
      <c r="K31" s="4"/>
    </row>
    <row r="32" spans="1:26" ht="12.75" customHeight="1" x14ac:dyDescent="0.2">
      <c r="A32" s="4"/>
      <c r="B32" s="134" t="s">
        <v>79</v>
      </c>
      <c r="C32" s="126"/>
      <c r="D32" s="126"/>
      <c r="E32" s="39"/>
      <c r="F32" s="77">
        <v>6</v>
      </c>
      <c r="G32" s="44" t="s">
        <v>80</v>
      </c>
      <c r="H32" s="57">
        <f t="shared" si="0"/>
        <v>6</v>
      </c>
      <c r="I32" s="58"/>
      <c r="J32" s="4"/>
      <c r="K32" s="4"/>
    </row>
    <row r="33" spans="1:26" ht="12.75" customHeight="1" x14ac:dyDescent="0.2">
      <c r="A33" s="4"/>
      <c r="B33" s="7" t="s">
        <v>81</v>
      </c>
      <c r="C33" s="4"/>
      <c r="D33" s="4"/>
      <c r="E33" s="39"/>
      <c r="F33" s="77">
        <v>3</v>
      </c>
      <c r="G33" s="44" t="s">
        <v>51</v>
      </c>
      <c r="H33" s="57">
        <f t="shared" si="0"/>
        <v>3</v>
      </c>
      <c r="I33" s="58"/>
      <c r="J33" s="4"/>
      <c r="K33" s="4"/>
    </row>
    <row r="34" spans="1:26" ht="12.75" customHeight="1" x14ac:dyDescent="0.2">
      <c r="A34" s="4"/>
      <c r="B34" s="7" t="s">
        <v>82</v>
      </c>
      <c r="C34" s="4"/>
      <c r="D34" s="4"/>
      <c r="E34" s="39"/>
      <c r="F34" s="77">
        <v>20</v>
      </c>
      <c r="G34" s="39" t="s">
        <v>51</v>
      </c>
      <c r="H34" s="57">
        <f t="shared" si="0"/>
        <v>20</v>
      </c>
      <c r="I34" s="58"/>
      <c r="J34" s="4"/>
      <c r="K34" s="4"/>
    </row>
    <row r="35" spans="1:26" ht="12.75" customHeight="1" x14ac:dyDescent="0.2">
      <c r="A35" s="12"/>
      <c r="B35" s="7" t="s">
        <v>83</v>
      </c>
      <c r="C35" s="12"/>
      <c r="D35" s="39"/>
      <c r="E35" s="39"/>
      <c r="F35" s="78">
        <v>10</v>
      </c>
      <c r="G35" s="44" t="s">
        <v>51</v>
      </c>
      <c r="H35" s="79">
        <f t="shared" si="0"/>
        <v>10</v>
      </c>
      <c r="I35" s="58"/>
      <c r="J35" s="4"/>
      <c r="K35" s="4"/>
    </row>
    <row r="36" spans="1:26" ht="12.75" customHeight="1" x14ac:dyDescent="0.2">
      <c r="A36" s="4"/>
      <c r="B36" s="80" t="s">
        <v>84</v>
      </c>
      <c r="C36" s="81"/>
      <c r="D36" s="82"/>
      <c r="E36" s="82"/>
      <c r="F36" s="82"/>
      <c r="G36" s="82"/>
      <c r="H36" s="59">
        <f>SUM(H26:H35)</f>
        <v>136.13201252140411</v>
      </c>
      <c r="I36" s="58"/>
      <c r="J36" s="4"/>
      <c r="K36" s="4"/>
    </row>
    <row r="37" spans="1:26" ht="12.75" customHeight="1" x14ac:dyDescent="0.2">
      <c r="A37" s="21" t="s">
        <v>85</v>
      </c>
      <c r="B37" s="21"/>
      <c r="C37" s="21"/>
      <c r="D37" s="21"/>
      <c r="E37" s="21"/>
      <c r="F37" s="21"/>
      <c r="G37" s="21"/>
      <c r="H37" s="21"/>
      <c r="I37" s="61"/>
      <c r="J37" s="60"/>
      <c r="K37" s="4"/>
    </row>
    <row r="38" spans="1:26" ht="12.75" customHeight="1" x14ac:dyDescent="0.2">
      <c r="A38" s="69" t="s">
        <v>86</v>
      </c>
      <c r="B38" s="7"/>
      <c r="C38" s="7"/>
      <c r="D38" s="7"/>
      <c r="E38" s="7"/>
      <c r="F38" s="7"/>
      <c r="G38" s="7"/>
      <c r="H38" s="7"/>
      <c r="I38" s="58"/>
      <c r="J38" s="12"/>
      <c r="K38" s="4"/>
    </row>
    <row r="39" spans="1:26" ht="12.75" customHeight="1" x14ac:dyDescent="0.2">
      <c r="A39" s="4"/>
      <c r="B39" s="7" t="s">
        <v>87</v>
      </c>
      <c r="C39" s="4"/>
      <c r="D39" s="83">
        <v>0.6</v>
      </c>
      <c r="E39" s="7" t="s">
        <v>88</v>
      </c>
      <c r="F39" s="4"/>
      <c r="G39" s="84"/>
      <c r="H39" s="86">
        <f>D39*H18</f>
        <v>168.75</v>
      </c>
      <c r="I39" s="58"/>
      <c r="J39" s="4"/>
      <c r="K39" s="4"/>
    </row>
    <row r="40" spans="1:26" s="97" customFormat="1" ht="12.75" customHeight="1" x14ac:dyDescent="0.2">
      <c r="A40" s="109" t="s">
        <v>114</v>
      </c>
      <c r="B40" s="109"/>
      <c r="C40" s="109"/>
      <c r="D40" s="110"/>
      <c r="E40" s="109"/>
      <c r="F40" s="109"/>
      <c r="G40" s="111"/>
      <c r="H40" s="112"/>
      <c r="I40" s="117"/>
      <c r="J40" s="109"/>
      <c r="K40" s="12"/>
    </row>
    <row r="41" spans="1:26" ht="12.75" customHeight="1" x14ac:dyDescent="0.2">
      <c r="A41" s="4"/>
      <c r="B41" s="7" t="s">
        <v>89</v>
      </c>
      <c r="C41" s="12"/>
      <c r="D41" s="12"/>
      <c r="E41" s="12"/>
      <c r="F41" s="12"/>
      <c r="G41" s="12"/>
      <c r="H41" s="86">
        <f>(H23+H46+H36)/H19</f>
        <v>0.81063279169044899</v>
      </c>
      <c r="I41" s="58"/>
      <c r="J41" s="4"/>
      <c r="K41" s="4"/>
    </row>
    <row r="42" spans="1:26" ht="12.75" customHeight="1" x14ac:dyDescent="0.2">
      <c r="A42" s="21" t="s">
        <v>90</v>
      </c>
      <c r="B42" s="21"/>
      <c r="C42" s="21"/>
      <c r="D42" s="21"/>
      <c r="E42" s="21"/>
      <c r="F42" s="21"/>
      <c r="G42" s="21"/>
      <c r="H42" s="21"/>
      <c r="I42" s="61"/>
      <c r="J42" s="60"/>
      <c r="K42" s="4"/>
    </row>
    <row r="43" spans="1:26" ht="12.75" customHeight="1" x14ac:dyDescent="0.2">
      <c r="A43" s="4"/>
      <c r="B43" s="7" t="s">
        <v>91</v>
      </c>
      <c r="C43" s="4"/>
      <c r="D43" s="4"/>
      <c r="E43" s="4"/>
      <c r="F43" s="4"/>
      <c r="G43" s="4"/>
      <c r="H43" s="72">
        <f>H9</f>
        <v>1470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customHeight="1" x14ac:dyDescent="0.2">
      <c r="A44" s="12"/>
      <c r="B44" s="7" t="s">
        <v>92</v>
      </c>
      <c r="C44" s="12"/>
      <c r="D44" s="12"/>
      <c r="E44" s="12"/>
      <c r="F44" s="12"/>
      <c r="G44" s="12"/>
      <c r="H44" s="72">
        <f>H16+H23+H36</f>
        <v>1265.819512521404</v>
      </c>
      <c r="I44" s="4"/>
      <c r="J44" s="4"/>
      <c r="K44" s="4"/>
    </row>
    <row r="45" spans="1:26" ht="12.75" customHeight="1" x14ac:dyDescent="0.2">
      <c r="A45" s="7" t="s">
        <v>93</v>
      </c>
      <c r="B45" s="4"/>
      <c r="C45" s="7"/>
      <c r="D45" s="7"/>
      <c r="E45" s="7"/>
      <c r="F45" s="7"/>
      <c r="G45" s="7" t="s">
        <v>51</v>
      </c>
      <c r="H45" s="86">
        <f>H43-H44</f>
        <v>204.18048747859598</v>
      </c>
      <c r="I45" s="58"/>
      <c r="J45" s="4"/>
      <c r="K45" s="4"/>
    </row>
    <row r="46" spans="1:26" ht="12.75" customHeight="1" x14ac:dyDescent="0.2">
      <c r="A46" s="12"/>
      <c r="B46" s="7" t="s">
        <v>94</v>
      </c>
      <c r="C46" s="12"/>
      <c r="D46" s="12"/>
      <c r="E46" s="12"/>
      <c r="F46" s="12"/>
      <c r="G46" s="12"/>
      <c r="H46" s="72">
        <f>H39</f>
        <v>168.75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customHeight="1" x14ac:dyDescent="0.2">
      <c r="A47" s="7" t="s">
        <v>95</v>
      </c>
      <c r="B47" s="4"/>
      <c r="C47" s="7"/>
      <c r="D47" s="7"/>
      <c r="E47" s="7"/>
      <c r="F47" s="7"/>
      <c r="G47" s="7" t="s">
        <v>51</v>
      </c>
      <c r="H47" s="86">
        <f>H45-H46</f>
        <v>35.430487478595978</v>
      </c>
      <c r="I47" s="58"/>
      <c r="J47" s="4"/>
      <c r="K47" s="4"/>
    </row>
    <row r="48" spans="1:26" ht="12.75" customHeight="1" x14ac:dyDescent="0.2">
      <c r="A48" s="21" t="s">
        <v>96</v>
      </c>
      <c r="B48" s="21"/>
      <c r="C48" s="21"/>
      <c r="D48" s="21"/>
      <c r="E48" s="21"/>
      <c r="F48" s="21"/>
      <c r="G48" s="21"/>
      <c r="H48" s="51"/>
      <c r="I48" s="51"/>
      <c r="J48" s="21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 x14ac:dyDescent="0.2">
      <c r="A49" s="4"/>
      <c r="B49" s="7" t="s">
        <v>97</v>
      </c>
      <c r="C49" s="7"/>
      <c r="D49" s="4"/>
      <c r="E49" s="4"/>
      <c r="F49" s="4"/>
      <c r="G49" s="4"/>
      <c r="H49" s="87">
        <f>(H44+H46)/(D9/100)</f>
        <v>102.46925089438601</v>
      </c>
      <c r="I49" s="49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 customHeight="1" x14ac:dyDescent="0.2">
      <c r="A50" s="4"/>
      <c r="B50" s="7" t="s">
        <v>98</v>
      </c>
      <c r="C50" s="7"/>
      <c r="D50" s="4"/>
      <c r="E50" s="4"/>
      <c r="F50" s="4"/>
      <c r="G50" s="4"/>
      <c r="H50" s="87">
        <f>(H44+H46-H35)/(D9/100)</f>
        <v>101.75496518010029</v>
      </c>
      <c r="I50" s="4"/>
      <c r="J50" s="4"/>
      <c r="K50" s="4"/>
    </row>
    <row r="51" spans="1:26" ht="12.75" customHeight="1" x14ac:dyDescent="0.2">
      <c r="A51" s="7"/>
      <c r="B51" s="4"/>
      <c r="C51" s="7" t="s">
        <v>99</v>
      </c>
      <c r="D51" s="4"/>
      <c r="E51" s="4"/>
      <c r="F51" s="89">
        <v>500</v>
      </c>
      <c r="G51" s="7" t="s">
        <v>61</v>
      </c>
      <c r="H51" s="4"/>
      <c r="I51" s="58"/>
      <c r="J51" s="4"/>
      <c r="K51" s="4"/>
    </row>
    <row r="52" spans="1:26" ht="12.75" customHeight="1" x14ac:dyDescent="0.2">
      <c r="A52" s="4"/>
      <c r="B52" s="7" t="s">
        <v>100</v>
      </c>
      <c r="C52" s="4"/>
      <c r="D52" s="4"/>
      <c r="E52" s="4"/>
      <c r="F52" s="4"/>
      <c r="G52" s="4"/>
      <c r="H52" s="90">
        <f>(H9-H23-H36-H39-H15)/F51*100</f>
        <v>147.08609749571917</v>
      </c>
      <c r="I52" s="4"/>
      <c r="J52" s="4"/>
      <c r="K52" s="4"/>
    </row>
    <row r="53" spans="1:26" ht="12.75" customHeight="1" x14ac:dyDescent="0.2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4"/>
    </row>
    <row r="54" spans="1:26" ht="12.75" customHeight="1" x14ac:dyDescent="0.25">
      <c r="A54" s="48" t="s">
        <v>38</v>
      </c>
      <c r="B54" s="50"/>
      <c r="C54" s="50"/>
      <c r="D54" s="50"/>
      <c r="E54" s="53" t="str">
        <f>HYPERLINK("http://fyi.uwex.edu/wbic/","http://fyi.uwex.edu/wbic/")</f>
        <v>http://fyi.uwex.edu/wbic/</v>
      </c>
      <c r="F54" s="50"/>
      <c r="G54" s="50"/>
      <c r="H54" s="50"/>
      <c r="I54" s="50"/>
      <c r="J54" s="50"/>
      <c r="K54" s="4"/>
    </row>
    <row r="55" spans="1:26" ht="9" customHeight="1" x14ac:dyDescent="0.25">
      <c r="A55" s="48"/>
      <c r="B55" s="50"/>
      <c r="C55" s="50"/>
      <c r="D55" s="50"/>
      <c r="E55" s="53"/>
      <c r="F55" s="50"/>
      <c r="G55" s="50"/>
      <c r="H55" s="50"/>
      <c r="I55" s="50"/>
      <c r="J55" s="50"/>
      <c r="K55" s="4"/>
    </row>
    <row r="56" spans="1:26" ht="24" customHeight="1" x14ac:dyDescent="0.2">
      <c r="A56" s="129" t="s">
        <v>47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</row>
    <row r="57" spans="1:26" ht="12.75" customHeight="1" x14ac:dyDescent="0.2">
      <c r="A57" s="130" t="s">
        <v>49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11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1:11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1:11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1:11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1:11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1:11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</row>
    <row r="695" spans="1:11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</row>
    <row r="696" spans="1:11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</row>
    <row r="697" spans="1:11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</row>
    <row r="699" spans="1:11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</row>
    <row r="700" spans="1:11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</row>
    <row r="701" spans="1:11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</row>
    <row r="702" spans="1:11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</row>
    <row r="703" spans="1:11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</row>
    <row r="704" spans="1:11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</row>
    <row r="705" spans="1:11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</row>
    <row r="706" spans="1:11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</row>
    <row r="707" spans="1:11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</row>
    <row r="708" spans="1:11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</row>
    <row r="709" spans="1:11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</row>
    <row r="710" spans="1:11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</row>
    <row r="711" spans="1:11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</row>
    <row r="712" spans="1:11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</row>
    <row r="713" spans="1:11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</row>
    <row r="714" spans="1:11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</row>
    <row r="715" spans="1:11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</row>
    <row r="716" spans="1:11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</row>
    <row r="717" spans="1:11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</row>
    <row r="718" spans="1:11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</row>
    <row r="719" spans="1:11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</row>
    <row r="720" spans="1:11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</row>
    <row r="721" spans="1:11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</row>
    <row r="722" spans="1:11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</row>
    <row r="723" spans="1:11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</row>
    <row r="724" spans="1:11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</row>
    <row r="725" spans="1:11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</row>
    <row r="726" spans="1:11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</row>
    <row r="727" spans="1:11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</row>
    <row r="728" spans="1:11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</row>
    <row r="729" spans="1:11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</row>
    <row r="730" spans="1:11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</row>
    <row r="731" spans="1:11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</row>
    <row r="732" spans="1:11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</row>
    <row r="734" spans="1:11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</row>
    <row r="735" spans="1:11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</row>
    <row r="736" spans="1:11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</row>
    <row r="737" spans="1:11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</row>
    <row r="738" spans="1:11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</row>
    <row r="739" spans="1:11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</row>
    <row r="740" spans="1:11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</row>
    <row r="741" spans="1:11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</row>
    <row r="742" spans="1:11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</row>
    <row r="743" spans="1:11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</row>
    <row r="744" spans="1:11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</row>
    <row r="745" spans="1:11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</row>
    <row r="746" spans="1:11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</row>
    <row r="747" spans="1:11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</row>
    <row r="748" spans="1:11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</row>
    <row r="749" spans="1:11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</row>
    <row r="751" spans="1:11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</row>
    <row r="752" spans="1:11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</row>
    <row r="753" spans="1:11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</row>
    <row r="754" spans="1:11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</row>
    <row r="755" spans="1:11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</row>
    <row r="756" spans="1:11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</row>
    <row r="757" spans="1:11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</row>
    <row r="758" spans="1:11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</row>
    <row r="759" spans="1:11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</row>
    <row r="760" spans="1:11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</row>
    <row r="761" spans="1:11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</row>
    <row r="762" spans="1:11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</row>
    <row r="763" spans="1:11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</row>
    <row r="764" spans="1:11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</row>
    <row r="765" spans="1:11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</row>
    <row r="766" spans="1:11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</row>
    <row r="767" spans="1:11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</row>
    <row r="768" spans="1:11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</row>
    <row r="769" spans="1:11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</row>
    <row r="770" spans="1:11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</row>
    <row r="771" spans="1:11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</row>
    <row r="772" spans="1:11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</row>
    <row r="773" spans="1:11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</row>
    <row r="774" spans="1:11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</row>
    <row r="775" spans="1:11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</row>
    <row r="776" spans="1:11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</row>
    <row r="777" spans="1:11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</row>
    <row r="779" spans="1:11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</row>
    <row r="780" spans="1:11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</row>
    <row r="781" spans="1:11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</row>
    <row r="782" spans="1:11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</row>
    <row r="783" spans="1:11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</row>
    <row r="784" spans="1:11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</row>
    <row r="785" spans="1:11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</row>
    <row r="786" spans="1:11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</row>
    <row r="788" spans="1:11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</row>
    <row r="789" spans="1:11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</row>
    <row r="790" spans="1:11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</row>
    <row r="791" spans="1:11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</row>
    <row r="792" spans="1:11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1:11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1:11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1:11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1:11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1:11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1:11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1:11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1:11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1:11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1:11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1:11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1:11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1:11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1:11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1:11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1:11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1:11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1:11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1:11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1:11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1:11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1:11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1:11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1:11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1:11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1:11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1:11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1:11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1:11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1:11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1:11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1:11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1:11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1:11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1:11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1:11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1:11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1:11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1:11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1:11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1:11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1:11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1:11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1:11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1:11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1:11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1:11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1:11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1:11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1:11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1:11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1:11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1:11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1:11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1:11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1:11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1:11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1:11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1:11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1:11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1:11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1:11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1:11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1:11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1:11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1:11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1:11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1:11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1:11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1:11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1:11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1:11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1:11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1:11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1:11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1:11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1:11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1:11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1:11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1:11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1:11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1:11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1:11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1:11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1:11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1:11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1:11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1:11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1:11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1:11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1:11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1:11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1:11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1:11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1:11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1:11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1:11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1:11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1:11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1:11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1:11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1:11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1:11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1:11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1:11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1:11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1:11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1:11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1:11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1:11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1:11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1:11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1:11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1:11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1:11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1:11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1:11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1:11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1:11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1:11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1:11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1:11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</row>
    <row r="922" spans="1:11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</row>
    <row r="923" spans="1:11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</row>
    <row r="924" spans="1:11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</row>
    <row r="925" spans="1:11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</row>
    <row r="926" spans="1:11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</row>
    <row r="927" spans="1:11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</row>
    <row r="928" spans="1:11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</row>
    <row r="929" spans="1:11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</row>
    <row r="930" spans="1:11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</row>
    <row r="931" spans="1:11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</row>
    <row r="932" spans="1:11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</row>
    <row r="933" spans="1:11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</row>
    <row r="934" spans="1:11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</row>
    <row r="935" spans="1:11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</row>
    <row r="936" spans="1:11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</row>
    <row r="937" spans="1:11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</row>
    <row r="938" spans="1:11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</row>
    <row r="939" spans="1:11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</row>
    <row r="940" spans="1:11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</row>
    <row r="941" spans="1:11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</row>
    <row r="942" spans="1:11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</row>
    <row r="943" spans="1:11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</row>
    <row r="945" spans="1:11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</row>
    <row r="946" spans="1:11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</row>
    <row r="947" spans="1:11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</row>
    <row r="948" spans="1:11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</row>
    <row r="949" spans="1:11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</row>
    <row r="950" spans="1:11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</row>
    <row r="951" spans="1:11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</row>
    <row r="952" spans="1:11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</row>
    <row r="953" spans="1:11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</row>
    <row r="954" spans="1:11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</row>
    <row r="955" spans="1:11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</row>
    <row r="956" spans="1:11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</row>
    <row r="957" spans="1:11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</row>
    <row r="958" spans="1:11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</row>
    <row r="959" spans="1:11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</row>
    <row r="960" spans="1:11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</row>
    <row r="961" spans="1:11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1:11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</row>
    <row r="963" spans="1:11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</row>
    <row r="964" spans="1:11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</row>
    <row r="965" spans="1:11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</row>
    <row r="966" spans="1:11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</row>
    <row r="967" spans="1:11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</row>
    <row r="968" spans="1:11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</row>
    <row r="969" spans="1:11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</row>
    <row r="970" spans="1:11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</row>
    <row r="971" spans="1:11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</row>
    <row r="973" spans="1:11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</row>
    <row r="974" spans="1:11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1:11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1:11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1:11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1:11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1:11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1:11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1:11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1:11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</row>
    <row r="983" spans="1:11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</row>
    <row r="984" spans="1:11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</row>
    <row r="985" spans="1:11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</row>
    <row r="986" spans="1:11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</row>
    <row r="987" spans="1:11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</row>
    <row r="988" spans="1:11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</row>
    <row r="989" spans="1:11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</row>
    <row r="991" spans="1:11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</row>
    <row r="992" spans="1:11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</row>
    <row r="993" spans="1:11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</row>
    <row r="994" spans="1:11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</row>
    <row r="995" spans="1:11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</row>
    <row r="996" spans="1:11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</row>
    <row r="997" spans="1:11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</row>
    <row r="998" spans="1:11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</row>
    <row r="999" spans="1:11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</row>
    <row r="1000" spans="1:11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1:11" ht="12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</row>
  </sheetData>
  <mergeCells count="5">
    <mergeCell ref="A1:J1"/>
    <mergeCell ref="A7:B7"/>
    <mergeCell ref="B32:D32"/>
    <mergeCell ref="A56:K56"/>
    <mergeCell ref="A57:K57"/>
  </mergeCells>
  <hyperlinks>
    <hyperlink ref="E54" r:id="rId1" display="http://fyi.uwex.edu/wbic/" xr:uid="{00000000-0004-0000-0600-000000000000}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1"/>
  <sheetViews>
    <sheetView showGridLines="0" topLeftCell="A19" workbookViewId="0">
      <selection activeCell="O36" sqref="O36"/>
    </sheetView>
  </sheetViews>
  <sheetFormatPr defaultColWidth="17.28515625" defaultRowHeight="15" customHeight="1" x14ac:dyDescent="0.2"/>
  <cols>
    <col min="1" max="1" width="2.7109375" style="97" customWidth="1"/>
    <col min="2" max="2" width="8.85546875" style="97" customWidth="1"/>
    <col min="3" max="3" width="15.42578125" style="97" customWidth="1"/>
    <col min="4" max="4" width="12.140625" style="97" customWidth="1"/>
    <col min="5" max="5" width="5.7109375" style="97" customWidth="1"/>
    <col min="6" max="6" width="8.7109375" style="97" customWidth="1"/>
    <col min="7" max="7" width="9.140625" style="97" customWidth="1"/>
    <col min="8" max="8" width="10" style="97" customWidth="1"/>
    <col min="9" max="9" width="1.7109375" style="97" customWidth="1"/>
    <col min="10" max="10" width="4.7109375" style="97" customWidth="1"/>
    <col min="11" max="11" width="10.140625" style="97" customWidth="1"/>
    <col min="12" max="26" width="6.7109375" style="97" customWidth="1"/>
    <col min="27" max="16384" width="17.28515625" style="97"/>
  </cols>
  <sheetData>
    <row r="1" spans="1:26" ht="27" customHeight="1" x14ac:dyDescent="0.25">
      <c r="A1" s="131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"/>
    </row>
    <row r="2" spans="1:26" ht="16.5" customHeight="1" thickBot="1" x14ac:dyDescent="0.3">
      <c r="A2" s="5" t="s">
        <v>2</v>
      </c>
      <c r="B2" s="98"/>
      <c r="C2" s="98"/>
      <c r="D2" s="98"/>
      <c r="E2" s="98"/>
      <c r="F2" s="98"/>
      <c r="G2" s="98"/>
      <c r="H2" s="98"/>
      <c r="I2" s="98"/>
      <c r="J2" s="9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6" customHeight="1" x14ac:dyDescent="0.25">
      <c r="A3" s="100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 x14ac:dyDescent="0.2">
      <c r="A4" s="12"/>
      <c r="B4" s="8"/>
      <c r="C4" s="100" t="s">
        <v>4</v>
      </c>
      <c r="D4" s="9"/>
      <c r="E4" s="10"/>
      <c r="F4" s="11"/>
      <c r="G4" s="100" t="s">
        <v>5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 customHeight="1" x14ac:dyDescent="0.2">
      <c r="A5" s="12"/>
      <c r="B5" s="12"/>
      <c r="C5" s="14" t="s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3.5" customHeight="1" x14ac:dyDescent="0.2">
      <c r="A6" s="122" t="s">
        <v>117</v>
      </c>
      <c r="B6" s="12"/>
      <c r="C6" s="121" t="s">
        <v>124</v>
      </c>
      <c r="D6" s="119"/>
      <c r="E6" s="119"/>
      <c r="F6" s="119"/>
      <c r="G6" s="119"/>
      <c r="H6" s="120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 customHeight="1" x14ac:dyDescent="0.2">
      <c r="A7" s="132" t="s">
        <v>16</v>
      </c>
      <c r="B7" s="133"/>
      <c r="C7" s="99"/>
      <c r="D7" s="99"/>
      <c r="E7" s="99"/>
      <c r="F7" s="99"/>
      <c r="G7" s="99"/>
      <c r="H7" s="99"/>
      <c r="I7" s="99"/>
      <c r="J7" s="99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</row>
    <row r="8" spans="1:26" ht="25.5" customHeight="1" x14ac:dyDescent="0.2">
      <c r="A8" s="23"/>
      <c r="B8" s="25"/>
      <c r="C8" s="25"/>
      <c r="D8" s="27" t="s">
        <v>20</v>
      </c>
      <c r="E8" s="29" t="s">
        <v>21</v>
      </c>
      <c r="F8" s="29" t="s">
        <v>23</v>
      </c>
      <c r="G8" s="29" t="s">
        <v>24</v>
      </c>
      <c r="H8" s="29" t="s">
        <v>25</v>
      </c>
      <c r="I8" s="34"/>
      <c r="J8" s="34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 x14ac:dyDescent="0.2">
      <c r="A9" s="100" t="s">
        <v>26</v>
      </c>
      <c r="B9" s="12"/>
      <c r="C9" s="12"/>
      <c r="D9" s="92">
        <v>1250</v>
      </c>
      <c r="E9" s="39" t="s">
        <v>29</v>
      </c>
      <c r="F9" s="42">
        <v>105</v>
      </c>
      <c r="G9" s="44" t="s">
        <v>37</v>
      </c>
      <c r="H9" s="47">
        <f>D9*(F9/100)</f>
        <v>1312.5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4.5" customHeight="1" x14ac:dyDescent="0.2">
      <c r="A10" s="12"/>
      <c r="B10" s="12"/>
      <c r="C10" s="12"/>
      <c r="D10" s="100"/>
      <c r="E10" s="100"/>
      <c r="F10" s="100" t="s">
        <v>39</v>
      </c>
      <c r="G10" s="100"/>
      <c r="H10" s="49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</row>
    <row r="11" spans="1:26" ht="12.75" customHeight="1" x14ac:dyDescent="0.2">
      <c r="A11" s="99" t="s">
        <v>40</v>
      </c>
      <c r="B11" s="99"/>
      <c r="C11" s="99"/>
      <c r="D11" s="99"/>
      <c r="E11" s="99"/>
      <c r="F11" s="99"/>
      <c r="G11" s="99"/>
      <c r="H11" s="51"/>
      <c r="I11" s="99"/>
      <c r="J11" s="99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</row>
    <row r="12" spans="1:26" ht="12.75" customHeight="1" x14ac:dyDescent="0.2">
      <c r="A12" s="23"/>
      <c r="B12" s="25"/>
      <c r="C12" s="25"/>
      <c r="D12" s="29" t="s">
        <v>41</v>
      </c>
      <c r="E12" s="29" t="s">
        <v>42</v>
      </c>
      <c r="F12" s="29" t="s">
        <v>43</v>
      </c>
      <c r="G12" s="29" t="s">
        <v>44</v>
      </c>
      <c r="H12" s="29" t="s">
        <v>45</v>
      </c>
      <c r="I12" s="52"/>
      <c r="J12" s="52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</row>
    <row r="13" spans="1:26" ht="12.75" customHeight="1" x14ac:dyDescent="0.2">
      <c r="A13" s="100" t="s">
        <v>46</v>
      </c>
      <c r="B13" s="54"/>
      <c r="C13" s="12"/>
      <c r="D13" s="100"/>
      <c r="E13" s="100"/>
      <c r="F13" s="100"/>
      <c r="G13" s="100"/>
      <c r="H13" s="10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.75" customHeight="1" x14ac:dyDescent="0.2">
      <c r="A14" s="12"/>
      <c r="B14" s="100" t="s">
        <v>48</v>
      </c>
      <c r="C14" s="100"/>
      <c r="D14" s="93">
        <v>475</v>
      </c>
      <c r="E14" s="39" t="s">
        <v>29</v>
      </c>
      <c r="F14" s="77">
        <v>125</v>
      </c>
      <c r="G14" s="44" t="s">
        <v>37</v>
      </c>
      <c r="H14" s="57">
        <f>D14*(F14/100)</f>
        <v>593.75</v>
      </c>
      <c r="I14" s="58"/>
      <c r="J14" s="12"/>
      <c r="K14" s="12"/>
    </row>
    <row r="15" spans="1:26" ht="12.75" customHeight="1" x14ac:dyDescent="0.2">
      <c r="A15" s="12"/>
      <c r="B15" s="100" t="s">
        <v>50</v>
      </c>
      <c r="C15" s="100"/>
      <c r="D15" s="39"/>
      <c r="E15" s="39"/>
      <c r="F15" s="77">
        <v>5</v>
      </c>
      <c r="G15" s="39" t="s">
        <v>51</v>
      </c>
      <c r="H15" s="57">
        <f>F15</f>
        <v>5</v>
      </c>
      <c r="I15" s="58"/>
      <c r="J15" s="12"/>
      <c r="K15" s="12"/>
    </row>
    <row r="16" spans="1:26" ht="12.75" customHeight="1" x14ac:dyDescent="0.2">
      <c r="A16" s="12"/>
      <c r="B16" s="100" t="s">
        <v>52</v>
      </c>
      <c r="C16" s="100"/>
      <c r="D16" s="39"/>
      <c r="E16" s="39"/>
      <c r="F16" s="39"/>
      <c r="G16" s="39"/>
      <c r="H16" s="59">
        <f>SUM(H14:H15)</f>
        <v>598.75</v>
      </c>
      <c r="I16" s="12"/>
      <c r="J16" s="12"/>
      <c r="K16" s="12"/>
    </row>
    <row r="17" spans="1:26" ht="12.75" customHeight="1" x14ac:dyDescent="0.2">
      <c r="A17" s="99" t="s">
        <v>53</v>
      </c>
      <c r="B17" s="60"/>
      <c r="C17" s="60"/>
      <c r="D17" s="60"/>
      <c r="E17" s="60"/>
      <c r="F17" s="60"/>
      <c r="G17" s="60"/>
      <c r="H17" s="60"/>
      <c r="I17" s="61"/>
      <c r="J17" s="60"/>
      <c r="K17" s="12"/>
    </row>
    <row r="18" spans="1:26" ht="12.75" customHeight="1" x14ac:dyDescent="0.2">
      <c r="A18" s="12"/>
      <c r="B18" s="100" t="s">
        <v>54</v>
      </c>
      <c r="C18" s="62"/>
      <c r="D18" s="94">
        <v>3</v>
      </c>
      <c r="E18" s="39" t="s">
        <v>55</v>
      </c>
      <c r="F18" s="100" t="s">
        <v>56</v>
      </c>
      <c r="G18" s="12"/>
      <c r="H18" s="64">
        <f>H19/D18</f>
        <v>258.33333333333331</v>
      </c>
      <c r="I18" s="12"/>
      <c r="J18" s="39" t="s">
        <v>57</v>
      </c>
      <c r="K18" s="12"/>
    </row>
    <row r="19" spans="1:26" ht="12.75" customHeight="1" x14ac:dyDescent="0.2">
      <c r="A19" s="12"/>
      <c r="B19" s="100" t="s">
        <v>58</v>
      </c>
      <c r="C19" s="65"/>
      <c r="D19" s="95">
        <v>7.2</v>
      </c>
      <c r="E19" s="39" t="s">
        <v>59</v>
      </c>
      <c r="F19" s="100" t="s">
        <v>60</v>
      </c>
      <c r="G19" s="65"/>
      <c r="H19" s="64">
        <f>D9-D14</f>
        <v>775</v>
      </c>
      <c r="I19" s="12"/>
      <c r="J19" s="39" t="s">
        <v>61</v>
      </c>
      <c r="K19" s="12"/>
    </row>
    <row r="20" spans="1:26" ht="12.75" customHeight="1" x14ac:dyDescent="0.2">
      <c r="A20" s="99" t="s">
        <v>62</v>
      </c>
      <c r="B20" s="60"/>
      <c r="C20" s="60"/>
      <c r="D20" s="60"/>
      <c r="E20" s="60"/>
      <c r="F20" s="99"/>
      <c r="G20" s="60"/>
      <c r="H20" s="67"/>
      <c r="I20" s="60"/>
      <c r="J20" s="68"/>
      <c r="K20" s="12"/>
    </row>
    <row r="21" spans="1:26" ht="12.75" customHeight="1" x14ac:dyDescent="0.2">
      <c r="A21" s="69" t="s">
        <v>63</v>
      </c>
      <c r="B21" s="12"/>
      <c r="C21" s="70"/>
      <c r="D21" s="12"/>
      <c r="E21" s="12"/>
      <c r="F21" s="12"/>
      <c r="G21" s="12"/>
      <c r="H21" s="58"/>
      <c r="I21" s="12"/>
      <c r="J21" s="12"/>
      <c r="K21" s="12"/>
    </row>
    <row r="22" spans="1:26" ht="12.75" customHeight="1" x14ac:dyDescent="0.2">
      <c r="A22" s="12"/>
      <c r="B22" s="100" t="s">
        <v>64</v>
      </c>
      <c r="C22" s="100"/>
      <c r="D22" s="12"/>
      <c r="E22" s="12"/>
      <c r="F22" s="12"/>
      <c r="G22" s="12"/>
      <c r="H22" s="71">
        <v>1.5</v>
      </c>
      <c r="I22" s="58"/>
      <c r="J22" s="12"/>
      <c r="K22" s="12"/>
    </row>
    <row r="23" spans="1:26" ht="12.75" customHeight="1" x14ac:dyDescent="0.2">
      <c r="A23" s="12"/>
      <c r="B23" s="100" t="s">
        <v>65</v>
      </c>
      <c r="C23" s="12"/>
      <c r="D23" s="100"/>
      <c r="E23" s="12"/>
      <c r="F23" s="12"/>
      <c r="G23" s="100"/>
      <c r="H23" s="72">
        <f>H22*H18</f>
        <v>387.5</v>
      </c>
      <c r="I23" s="58"/>
      <c r="J23" s="12"/>
      <c r="K23" s="12"/>
    </row>
    <row r="24" spans="1:26" ht="12.75" customHeight="1" x14ac:dyDescent="0.2">
      <c r="A24" s="12"/>
      <c r="B24" s="100" t="s">
        <v>66</v>
      </c>
      <c r="C24" s="12"/>
      <c r="D24" s="12"/>
      <c r="E24" s="12"/>
      <c r="F24" s="12"/>
      <c r="G24" s="12"/>
      <c r="H24" s="103">
        <v>0.5</v>
      </c>
      <c r="I24" s="58"/>
      <c r="J24" s="12"/>
      <c r="K24" s="12"/>
    </row>
    <row r="25" spans="1:26" ht="12.75" customHeight="1" x14ac:dyDescent="0.2">
      <c r="A25" s="99" t="s">
        <v>67</v>
      </c>
      <c r="B25" s="60"/>
      <c r="C25" s="60"/>
      <c r="D25" s="60"/>
      <c r="E25" s="60"/>
      <c r="F25" s="60"/>
      <c r="G25" s="60"/>
      <c r="H25" s="60"/>
      <c r="I25" s="61"/>
      <c r="J25" s="60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 x14ac:dyDescent="0.2">
      <c r="A26" s="12"/>
      <c r="B26" s="100" t="s">
        <v>68</v>
      </c>
      <c r="C26" s="12"/>
      <c r="D26" s="93">
        <v>2.5</v>
      </c>
      <c r="E26" s="39" t="s">
        <v>69</v>
      </c>
      <c r="F26" s="73"/>
      <c r="G26" s="44"/>
      <c r="H26" s="57">
        <f>H16*(D26/100)</f>
        <v>14.96875</v>
      </c>
      <c r="I26" s="58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 x14ac:dyDescent="0.2">
      <c r="A27" s="12"/>
      <c r="B27" s="100" t="s">
        <v>101</v>
      </c>
      <c r="C27" s="12"/>
      <c r="D27" s="74">
        <f>H16</f>
        <v>598.75</v>
      </c>
      <c r="E27" s="39" t="s">
        <v>71</v>
      </c>
      <c r="F27" s="93">
        <v>6.3</v>
      </c>
      <c r="G27" s="44" t="s">
        <v>72</v>
      </c>
      <c r="H27" s="57">
        <f>D27*(F27/100)*(H$18/365)</f>
        <v>26.697688356164377</v>
      </c>
      <c r="I27" s="75" t="s">
        <v>102</v>
      </c>
      <c r="J27" s="12"/>
      <c r="K27" s="12"/>
    </row>
    <row r="28" spans="1:26" ht="12.75" customHeight="1" x14ac:dyDescent="0.2">
      <c r="A28" s="12"/>
      <c r="B28" s="100" t="s">
        <v>74</v>
      </c>
      <c r="C28" s="12"/>
      <c r="D28" s="74">
        <f>0.5*H23</f>
        <v>193.75</v>
      </c>
      <c r="E28" s="39" t="s">
        <v>71</v>
      </c>
      <c r="F28" s="93">
        <v>6.3</v>
      </c>
      <c r="G28" s="44" t="s">
        <v>72</v>
      </c>
      <c r="H28" s="57">
        <f>(D28)*(F28/100)*(H$18/365)</f>
        <v>8.6391267123287658</v>
      </c>
      <c r="I28" s="75" t="s">
        <v>73</v>
      </c>
      <c r="J28" s="12"/>
      <c r="K28" s="12"/>
    </row>
    <row r="29" spans="1:26" ht="12.75" customHeight="1" x14ac:dyDescent="0.2">
      <c r="A29" s="12"/>
      <c r="B29" s="100" t="s">
        <v>75</v>
      </c>
      <c r="C29" s="12"/>
      <c r="D29" s="76">
        <v>1210</v>
      </c>
      <c r="E29" s="39" t="s">
        <v>29</v>
      </c>
      <c r="F29" s="77">
        <v>30</v>
      </c>
      <c r="G29" s="44" t="s">
        <v>76</v>
      </c>
      <c r="H29" s="57">
        <f>D29*(F29/2000)</f>
        <v>18.149999999999999</v>
      </c>
      <c r="I29" s="58"/>
      <c r="J29" s="12"/>
      <c r="K29" s="12"/>
    </row>
    <row r="30" spans="1:26" ht="12.75" customHeight="1" x14ac:dyDescent="0.2">
      <c r="A30" s="12"/>
      <c r="B30" s="100" t="s">
        <v>77</v>
      </c>
      <c r="C30" s="12"/>
      <c r="D30" s="39"/>
      <c r="E30" s="39"/>
      <c r="F30" s="77">
        <v>5</v>
      </c>
      <c r="G30" s="44" t="s">
        <v>51</v>
      </c>
      <c r="H30" s="57">
        <f t="shared" ref="H30:H35" si="0">F30</f>
        <v>5</v>
      </c>
      <c r="I30" s="12"/>
      <c r="J30" s="54"/>
      <c r="K30" s="12"/>
    </row>
    <row r="31" spans="1:26" ht="12.75" customHeight="1" x14ac:dyDescent="0.2">
      <c r="A31" s="12"/>
      <c r="B31" s="100" t="s">
        <v>78</v>
      </c>
      <c r="C31" s="12"/>
      <c r="D31" s="39"/>
      <c r="E31" s="39"/>
      <c r="F31" s="77">
        <v>16</v>
      </c>
      <c r="G31" s="44" t="s">
        <v>51</v>
      </c>
      <c r="H31" s="57">
        <f t="shared" si="0"/>
        <v>16</v>
      </c>
      <c r="I31" s="58"/>
      <c r="J31" s="12"/>
      <c r="K31" s="12"/>
    </row>
    <row r="32" spans="1:26" ht="12.75" customHeight="1" x14ac:dyDescent="0.2">
      <c r="A32" s="12"/>
      <c r="B32" s="134" t="s">
        <v>79</v>
      </c>
      <c r="C32" s="126"/>
      <c r="D32" s="126"/>
      <c r="E32" s="39"/>
      <c r="F32" s="77">
        <v>6</v>
      </c>
      <c r="G32" s="44" t="s">
        <v>80</v>
      </c>
      <c r="H32" s="57">
        <f t="shared" si="0"/>
        <v>6</v>
      </c>
      <c r="I32" s="58"/>
      <c r="J32" s="12"/>
      <c r="K32" s="12"/>
    </row>
    <row r="33" spans="1:26" ht="12.75" customHeight="1" x14ac:dyDescent="0.2">
      <c r="A33" s="12"/>
      <c r="B33" s="100" t="s">
        <v>81</v>
      </c>
      <c r="C33" s="12"/>
      <c r="D33" s="12"/>
      <c r="E33" s="39"/>
      <c r="F33" s="77">
        <v>6</v>
      </c>
      <c r="G33" s="44" t="s">
        <v>51</v>
      </c>
      <c r="H33" s="57">
        <f t="shared" si="0"/>
        <v>6</v>
      </c>
      <c r="I33" s="58"/>
      <c r="J33" s="12"/>
      <c r="K33" s="12"/>
    </row>
    <row r="34" spans="1:26" ht="12.75" customHeight="1" x14ac:dyDescent="0.2">
      <c r="A34" s="12"/>
      <c r="B34" s="100" t="s">
        <v>82</v>
      </c>
      <c r="C34" s="12"/>
      <c r="D34" s="12"/>
      <c r="E34" s="39"/>
      <c r="F34" s="77">
        <v>20</v>
      </c>
      <c r="G34" s="39" t="s">
        <v>51</v>
      </c>
      <c r="H34" s="57">
        <f t="shared" si="0"/>
        <v>20</v>
      </c>
      <c r="I34" s="58"/>
      <c r="J34" s="12"/>
      <c r="K34" s="12"/>
    </row>
    <row r="35" spans="1:26" ht="12.75" customHeight="1" x14ac:dyDescent="0.2">
      <c r="A35" s="12"/>
      <c r="B35" s="100" t="s">
        <v>83</v>
      </c>
      <c r="C35" s="12"/>
      <c r="D35" s="39"/>
      <c r="E35" s="39"/>
      <c r="F35" s="78">
        <v>10</v>
      </c>
      <c r="G35" s="44" t="s">
        <v>51</v>
      </c>
      <c r="H35" s="79">
        <f t="shared" si="0"/>
        <v>10</v>
      </c>
      <c r="I35" s="58"/>
      <c r="J35" s="12"/>
      <c r="K35" s="12"/>
    </row>
    <row r="36" spans="1:26" ht="12.75" customHeight="1" x14ac:dyDescent="0.2">
      <c r="A36" s="12"/>
      <c r="B36" s="80" t="s">
        <v>84</v>
      </c>
      <c r="C36" s="81"/>
      <c r="D36" s="82"/>
      <c r="E36" s="82"/>
      <c r="F36" s="82"/>
      <c r="G36" s="82"/>
      <c r="H36" s="59">
        <f>SUM(H26:H35)</f>
        <v>131.45556506849314</v>
      </c>
      <c r="I36" s="58"/>
      <c r="J36" s="12"/>
      <c r="K36" s="12"/>
    </row>
    <row r="37" spans="1:26" ht="12.75" customHeight="1" x14ac:dyDescent="0.2">
      <c r="A37" s="99" t="s">
        <v>85</v>
      </c>
      <c r="B37" s="99"/>
      <c r="C37" s="99"/>
      <c r="D37" s="99"/>
      <c r="E37" s="99"/>
      <c r="F37" s="99"/>
      <c r="G37" s="99"/>
      <c r="H37" s="99"/>
      <c r="I37" s="61"/>
      <c r="J37" s="60"/>
      <c r="K37" s="12"/>
    </row>
    <row r="38" spans="1:26" ht="12.75" customHeight="1" x14ac:dyDescent="0.2">
      <c r="A38" s="69" t="s">
        <v>86</v>
      </c>
      <c r="B38" s="100"/>
      <c r="C38" s="100"/>
      <c r="D38" s="100"/>
      <c r="E38" s="100"/>
      <c r="F38" s="100"/>
      <c r="G38" s="100"/>
      <c r="H38" s="100"/>
      <c r="I38" s="58"/>
      <c r="J38" s="12"/>
      <c r="K38" s="12"/>
    </row>
    <row r="39" spans="1:26" ht="12.75" customHeight="1" x14ac:dyDescent="0.2">
      <c r="A39" s="12"/>
      <c r="B39" s="100" t="s">
        <v>87</v>
      </c>
      <c r="C39" s="12"/>
      <c r="D39" s="83">
        <v>0.6</v>
      </c>
      <c r="E39" s="100" t="s">
        <v>88</v>
      </c>
      <c r="F39" s="12"/>
      <c r="G39" s="84"/>
      <c r="H39" s="86">
        <f>D39*H18</f>
        <v>154.99999999999997</v>
      </c>
      <c r="I39" s="58"/>
      <c r="J39" s="12"/>
      <c r="K39" s="12"/>
    </row>
    <row r="40" spans="1:26" ht="12.75" customHeight="1" x14ac:dyDescent="0.2">
      <c r="A40" s="109" t="s">
        <v>114</v>
      </c>
      <c r="B40" s="109"/>
      <c r="C40" s="109"/>
      <c r="D40" s="110"/>
      <c r="E40" s="109"/>
      <c r="F40" s="109"/>
      <c r="G40" s="111"/>
      <c r="H40" s="112"/>
      <c r="I40" s="117"/>
      <c r="J40" s="109"/>
      <c r="K40" s="12"/>
    </row>
    <row r="41" spans="1:26" ht="12.75" customHeight="1" x14ac:dyDescent="0.2">
      <c r="A41" s="12"/>
      <c r="B41" s="100" t="s">
        <v>89</v>
      </c>
      <c r="C41" s="12"/>
      <c r="D41" s="12"/>
      <c r="E41" s="12"/>
      <c r="F41" s="12"/>
      <c r="G41" s="12"/>
      <c r="H41" s="86">
        <f>(H23+H46+H36)/H19</f>
        <v>0.86962008395934598</v>
      </c>
      <c r="I41" s="58"/>
      <c r="J41" s="12"/>
      <c r="K41" s="12"/>
    </row>
    <row r="42" spans="1:26" ht="12.75" customHeight="1" x14ac:dyDescent="0.2">
      <c r="A42" s="99" t="s">
        <v>90</v>
      </c>
      <c r="B42" s="99"/>
      <c r="C42" s="99"/>
      <c r="D42" s="99"/>
      <c r="E42" s="99"/>
      <c r="F42" s="99"/>
      <c r="G42" s="99"/>
      <c r="H42" s="99"/>
      <c r="I42" s="61"/>
      <c r="J42" s="60"/>
      <c r="K42" s="12"/>
    </row>
    <row r="43" spans="1:26" ht="12.75" customHeight="1" x14ac:dyDescent="0.2">
      <c r="A43" s="12"/>
      <c r="B43" s="100" t="s">
        <v>91</v>
      </c>
      <c r="C43" s="12"/>
      <c r="D43" s="12"/>
      <c r="E43" s="12"/>
      <c r="F43" s="12"/>
      <c r="G43" s="12"/>
      <c r="H43" s="72">
        <f>H9</f>
        <v>1312.5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</row>
    <row r="44" spans="1:26" ht="12.75" customHeight="1" x14ac:dyDescent="0.2">
      <c r="A44" s="12"/>
      <c r="B44" s="100" t="s">
        <v>92</v>
      </c>
      <c r="C44" s="12"/>
      <c r="D44" s="12"/>
      <c r="E44" s="12"/>
      <c r="F44" s="12"/>
      <c r="G44" s="12"/>
      <c r="H44" s="72">
        <f>H16+H23+H36</f>
        <v>1117.7055650684931</v>
      </c>
      <c r="I44" s="12"/>
      <c r="J44" s="12"/>
      <c r="K44" s="12"/>
    </row>
    <row r="45" spans="1:26" ht="12.75" customHeight="1" x14ac:dyDescent="0.2">
      <c r="A45" s="100" t="s">
        <v>93</v>
      </c>
      <c r="B45" s="12"/>
      <c r="C45" s="100"/>
      <c r="D45" s="100"/>
      <c r="E45" s="100"/>
      <c r="F45" s="100"/>
      <c r="G45" s="100" t="s">
        <v>51</v>
      </c>
      <c r="H45" s="86">
        <f>H43-H44</f>
        <v>194.79443493150688</v>
      </c>
      <c r="I45" s="58"/>
      <c r="J45" s="12"/>
      <c r="K45" s="12"/>
    </row>
    <row r="46" spans="1:26" ht="12.75" customHeight="1" x14ac:dyDescent="0.2">
      <c r="A46" s="12"/>
      <c r="B46" s="100" t="s">
        <v>94</v>
      </c>
      <c r="C46" s="12"/>
      <c r="D46" s="12"/>
      <c r="E46" s="12"/>
      <c r="F46" s="12"/>
      <c r="G46" s="12"/>
      <c r="H46" s="72">
        <f>H39</f>
        <v>154.99999999999997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</row>
    <row r="47" spans="1:26" ht="12.75" customHeight="1" x14ac:dyDescent="0.2">
      <c r="A47" s="100" t="s">
        <v>95</v>
      </c>
      <c r="B47" s="12"/>
      <c r="C47" s="100"/>
      <c r="D47" s="100"/>
      <c r="E47" s="100"/>
      <c r="F47" s="100"/>
      <c r="G47" s="100" t="s">
        <v>51</v>
      </c>
      <c r="H47" s="86">
        <f>H45-H46</f>
        <v>39.794434931506913</v>
      </c>
      <c r="I47" s="58"/>
      <c r="J47" s="12"/>
      <c r="K47" s="12"/>
    </row>
    <row r="48" spans="1:26" ht="12.75" customHeight="1" x14ac:dyDescent="0.2">
      <c r="A48" s="99" t="s">
        <v>96</v>
      </c>
      <c r="B48" s="99"/>
      <c r="C48" s="99"/>
      <c r="D48" s="99"/>
      <c r="E48" s="99"/>
      <c r="F48" s="99"/>
      <c r="G48" s="99"/>
      <c r="H48" s="51"/>
      <c r="I48" s="51"/>
      <c r="J48" s="99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 x14ac:dyDescent="0.2">
      <c r="A49" s="12"/>
      <c r="B49" s="100" t="s">
        <v>97</v>
      </c>
      <c r="C49" s="100"/>
      <c r="D49" s="12"/>
      <c r="E49" s="12"/>
      <c r="F49" s="12"/>
      <c r="G49" s="12"/>
      <c r="H49" s="87">
        <f>(H44+H46)/(D9/100)</f>
        <v>101.81644520547945</v>
      </c>
      <c r="I49" s="49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</row>
    <row r="50" spans="1:26" ht="12.75" customHeight="1" x14ac:dyDescent="0.2">
      <c r="A50" s="12"/>
      <c r="B50" s="100" t="s">
        <v>98</v>
      </c>
      <c r="C50" s="100"/>
      <c r="D50" s="12"/>
      <c r="E50" s="12"/>
      <c r="F50" s="12"/>
      <c r="G50" s="12"/>
      <c r="H50" s="87">
        <f>(H44+H46-H35)/(D9/100)</f>
        <v>101.01644520547944</v>
      </c>
      <c r="I50" s="12"/>
      <c r="J50" s="12"/>
      <c r="K50" s="12"/>
    </row>
    <row r="51" spans="1:26" ht="12.75" customHeight="1" x14ac:dyDescent="0.2">
      <c r="A51" s="100"/>
      <c r="B51" s="12"/>
      <c r="C51" s="100" t="s">
        <v>99</v>
      </c>
      <c r="D51" s="12"/>
      <c r="E51" s="12"/>
      <c r="F51" s="89">
        <v>475</v>
      </c>
      <c r="G51" s="100" t="s">
        <v>61</v>
      </c>
      <c r="H51" s="12"/>
      <c r="I51" s="58"/>
      <c r="J51" s="12"/>
      <c r="K51" s="12"/>
    </row>
    <row r="52" spans="1:26" ht="12.75" customHeight="1" x14ac:dyDescent="0.2">
      <c r="A52" s="12"/>
      <c r="B52" s="100" t="s">
        <v>100</v>
      </c>
      <c r="C52" s="12"/>
      <c r="D52" s="12"/>
      <c r="E52" s="12"/>
      <c r="F52" s="12"/>
      <c r="G52" s="12"/>
      <c r="H52" s="90">
        <f>(H9-H23-H36-H39-H15)/F51*100</f>
        <v>133.37777577505406</v>
      </c>
      <c r="I52" s="12"/>
      <c r="J52" s="12"/>
      <c r="K52" s="12"/>
    </row>
    <row r="53" spans="1:26" ht="12.75" customHeight="1" x14ac:dyDescent="0.2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12"/>
    </row>
    <row r="54" spans="1:26" ht="12.75" customHeight="1" x14ac:dyDescent="0.25">
      <c r="A54" s="48" t="s">
        <v>38</v>
      </c>
      <c r="B54" s="50"/>
      <c r="C54" s="50"/>
      <c r="D54" s="50"/>
      <c r="E54" s="53" t="str">
        <f>HYPERLINK("http://fyi.uwex.edu/wbic/","http://fyi.uwex.edu/wbic/")</f>
        <v>http://fyi.uwex.edu/wbic/</v>
      </c>
      <c r="F54" s="50"/>
      <c r="G54" s="50"/>
      <c r="H54" s="50"/>
      <c r="I54" s="50"/>
      <c r="J54" s="50"/>
      <c r="K54" s="12"/>
    </row>
    <row r="55" spans="1:26" ht="9" customHeight="1" x14ac:dyDescent="0.25">
      <c r="A55" s="48"/>
      <c r="B55" s="50"/>
      <c r="C55" s="50"/>
      <c r="D55" s="50"/>
      <c r="E55" s="53"/>
      <c r="F55" s="50"/>
      <c r="G55" s="50"/>
      <c r="H55" s="50"/>
      <c r="I55" s="50"/>
      <c r="J55" s="50"/>
      <c r="K55" s="12"/>
    </row>
    <row r="56" spans="1:26" ht="24" customHeight="1" x14ac:dyDescent="0.2">
      <c r="A56" s="129" t="s">
        <v>47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</row>
    <row r="57" spans="1:26" ht="12.75" customHeight="1" x14ac:dyDescent="0.2">
      <c r="A57" s="130" t="s">
        <v>49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</row>
    <row r="58" spans="1:26" ht="12.75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26" ht="12.75" customHeight="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26" ht="12.75" customHeight="1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26" ht="12.75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26" ht="12.75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26" ht="12.75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26" ht="12.75" customHeight="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12.75" customHeight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12.75" customHeight="1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12.75" customHeight="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ht="12.75" customHeight="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12.75" customHeight="1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ht="12.75" customHeight="1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ht="12.75" customHeight="1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12.75" customHeight="1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12.75" customHeight="1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ht="12.75" customHeight="1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12.75" customHeight="1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 ht="12.75" customHeight="1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ht="12.75" customHeight="1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ht="12.75" customHeight="1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 ht="12.75" customHeight="1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12.75" customHeight="1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12.75" customHeight="1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ht="12.75" customHeight="1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12.75" customHeight="1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12.75" customHeight="1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 ht="12.75" customHeight="1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 ht="12.75" customHeight="1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ht="12.75" customHeight="1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12.75" customHeight="1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12.75" customHeight="1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ht="12.75" customHeight="1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12.75" customHeight="1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 ht="12.75" customHeight="1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 ht="12.75" customHeight="1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 ht="12.75" customHeight="1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 ht="12.75" customHeight="1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 ht="12.75" customHeight="1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 ht="12.75" customHeight="1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 ht="12.75" customHeight="1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12.75" customHeight="1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 ht="12.75" customHeight="1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 ht="12.75" customHeight="1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ht="12.75" customHeight="1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 ht="12.75" customHeight="1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 ht="12.75" customHeight="1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ht="12.75" customHeight="1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 ht="12.75" customHeight="1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 ht="12.75" customHeight="1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1:11" ht="12.75" customHeight="1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1:11" ht="12.75" customHeight="1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1" ht="12.75" customHeight="1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1" ht="12.75" customHeight="1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1:11" ht="12.75" customHeight="1" x14ac:dyDescent="0.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1:11" ht="12.75" customHeight="1" x14ac:dyDescent="0.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1:11" ht="12.75" customHeight="1" x14ac:dyDescent="0.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1:11" ht="12.75" customHeight="1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1:11" ht="12.75" customHeight="1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1:11" ht="12.75" customHeight="1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1:11" ht="12.75" customHeight="1" x14ac:dyDescent="0.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1:11" ht="12.75" customHeight="1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1:11" ht="12.75" customHeight="1" x14ac:dyDescent="0.2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11" ht="12.75" customHeight="1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1:11" ht="12.75" customHeight="1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ht="12.75" customHeight="1" x14ac:dyDescent="0.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1:11" ht="12.75" customHeight="1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</row>
    <row r="125" spans="1:11" ht="12.75" customHeight="1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</row>
    <row r="126" spans="1:11" ht="12.75" customHeight="1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1" ht="12.75" customHeight="1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1:11" ht="12.75" customHeight="1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1" ht="12.75" customHeight="1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1:11" ht="12.75" customHeight="1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ht="12.75" customHeight="1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1:11" ht="12.75" customHeight="1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1:11" ht="12.75" customHeight="1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1:11" ht="12.75" customHeight="1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1:11" ht="12.75" customHeight="1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1:11" ht="12.75" customHeight="1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1:11" ht="12.75" customHeight="1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1:11" ht="12.75" customHeight="1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</row>
    <row r="139" spans="1:11" ht="12.75" customHeight="1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</row>
    <row r="140" spans="1:11" ht="12.75" customHeight="1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</row>
    <row r="141" spans="1:11" ht="12.75" customHeight="1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1:11" ht="12.75" customHeight="1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1:11" ht="12.75" customHeight="1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1:11" ht="12.75" customHeight="1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1:11" ht="12.75" customHeight="1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1:11" ht="12.75" customHeight="1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ht="12.75" customHeight="1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1:11" ht="12.75" customHeight="1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</row>
    <row r="149" spans="1:11" ht="12.75" customHeight="1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</row>
    <row r="150" spans="1:11" ht="12.75" customHeight="1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</row>
    <row r="151" spans="1:11" ht="12.75" customHeight="1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</row>
    <row r="152" spans="1:11" ht="12.75" customHeight="1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</row>
    <row r="153" spans="1:11" ht="12.75" customHeight="1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</row>
    <row r="154" spans="1:11" ht="12.75" customHeight="1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1:11" ht="12.75" customHeight="1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</row>
    <row r="156" spans="1:11" ht="12.75" customHeight="1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</row>
    <row r="157" spans="1:11" ht="12.75" customHeight="1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</row>
    <row r="158" spans="1:11" ht="12.75" customHeight="1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1:11" ht="12.75" customHeight="1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</row>
    <row r="160" spans="1:11" ht="12.75" customHeight="1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</row>
    <row r="161" spans="1:11" ht="12.75" customHeight="1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</row>
    <row r="162" spans="1:11" ht="12.75" customHeight="1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1:11" ht="12.75" customHeight="1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</row>
    <row r="164" spans="1:11" ht="12.75" customHeight="1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</row>
    <row r="165" spans="1:11" ht="12.75" customHeight="1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</row>
    <row r="166" spans="1:11" ht="12.75" customHeight="1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</row>
    <row r="167" spans="1:11" ht="12.75" customHeight="1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1:11" ht="12.75" customHeight="1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1:11" ht="12.75" customHeight="1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</row>
    <row r="170" spans="1:11" ht="12.75" customHeight="1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ht="12.75" customHeight="1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</row>
    <row r="172" spans="1:11" ht="12.75" customHeight="1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1:11" ht="12.75" customHeight="1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1:11" ht="12.75" customHeight="1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1:11" ht="12.75" customHeight="1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1:11" ht="12.75" customHeight="1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1:11" ht="12.75" customHeight="1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1:11" ht="12.75" customHeight="1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ht="12.75" customHeight="1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1:11" ht="12.75" customHeight="1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1:11" ht="12.75" customHeight="1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</row>
    <row r="182" spans="1:11" ht="12.75" customHeight="1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1:11" ht="12.75" customHeight="1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1:11" ht="12.75" customHeight="1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1:11" ht="12.75" customHeight="1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</row>
    <row r="186" spans="1:11" ht="12.75" customHeight="1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ht="12.75" customHeight="1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</row>
    <row r="188" spans="1:11" ht="12.75" customHeight="1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1:11" ht="12.75" customHeight="1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</row>
    <row r="190" spans="1:11" ht="12.75" customHeight="1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1:11" ht="12.75" customHeight="1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1:11" ht="12.75" customHeight="1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</row>
    <row r="193" spans="1:11" ht="12.75" customHeight="1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</row>
    <row r="194" spans="1:11" ht="12.75" customHeight="1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</row>
    <row r="195" spans="1:11" ht="12.75" customHeight="1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1:11" ht="12.75" customHeight="1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</row>
    <row r="197" spans="1:11" ht="12.75" customHeight="1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</row>
    <row r="198" spans="1:11" ht="12.75" customHeight="1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</row>
    <row r="199" spans="1:11" ht="12.75" customHeight="1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1:11" ht="12.75" customHeight="1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</row>
    <row r="201" spans="1:11" ht="12.75" customHeight="1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</row>
    <row r="202" spans="1:11" ht="12.75" customHeight="1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</row>
    <row r="203" spans="1:11" ht="12.75" customHeight="1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</row>
    <row r="204" spans="1:11" ht="12.75" customHeight="1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</row>
    <row r="205" spans="1:11" ht="12.75" customHeight="1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</row>
    <row r="206" spans="1:11" ht="12.75" customHeight="1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1:11" ht="12.75" customHeight="1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</row>
    <row r="208" spans="1:11" ht="12.75" customHeight="1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</row>
    <row r="209" spans="1:11" ht="12.75" customHeight="1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</row>
    <row r="210" spans="1:11" ht="12.75" customHeight="1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</row>
    <row r="211" spans="1:11" ht="12.75" customHeight="1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</row>
    <row r="212" spans="1:11" ht="12.75" customHeight="1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</row>
    <row r="213" spans="1:11" ht="12.75" customHeight="1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</row>
    <row r="214" spans="1:11" ht="12.75" customHeight="1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</row>
    <row r="215" spans="1:11" ht="12.75" customHeight="1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</row>
    <row r="216" spans="1:11" ht="12.75" customHeight="1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</row>
    <row r="217" spans="1:11" ht="12.75" customHeight="1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</row>
    <row r="218" spans="1:11" ht="12.75" customHeight="1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</row>
    <row r="219" spans="1:11" ht="12.75" customHeight="1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</row>
    <row r="220" spans="1:11" ht="12.75" customHeight="1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</row>
    <row r="221" spans="1:11" ht="12.75" customHeight="1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</row>
    <row r="222" spans="1:11" ht="12.75" customHeight="1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</row>
    <row r="223" spans="1:11" ht="12.75" customHeight="1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</row>
    <row r="224" spans="1:11" ht="12.75" customHeight="1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</row>
    <row r="225" spans="1:11" ht="12.75" customHeight="1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</row>
    <row r="226" spans="1:11" ht="12.75" customHeight="1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</row>
    <row r="227" spans="1:11" ht="12.75" customHeight="1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</row>
    <row r="228" spans="1:11" ht="12.75" customHeight="1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</row>
    <row r="229" spans="1:11" ht="12.75" customHeight="1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</row>
    <row r="230" spans="1:11" ht="12.75" customHeight="1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</row>
    <row r="231" spans="1:11" ht="12.75" customHeight="1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</row>
    <row r="232" spans="1:11" ht="12.75" customHeight="1" x14ac:dyDescent="0.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</row>
    <row r="233" spans="1:11" ht="12.75" customHeight="1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</row>
    <row r="234" spans="1:11" ht="12.75" customHeight="1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</row>
    <row r="235" spans="1:11" ht="12.75" customHeight="1" x14ac:dyDescent="0.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</row>
    <row r="236" spans="1:11" ht="12.75" customHeight="1" x14ac:dyDescent="0.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</row>
    <row r="237" spans="1:11" ht="12.75" customHeight="1" x14ac:dyDescent="0.2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</row>
    <row r="238" spans="1:11" ht="12.75" customHeight="1" x14ac:dyDescent="0.2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</row>
    <row r="239" spans="1:11" ht="12.75" customHeight="1" x14ac:dyDescent="0.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</row>
    <row r="240" spans="1:11" ht="12.75" customHeight="1" x14ac:dyDescent="0.2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</row>
    <row r="241" spans="1:11" ht="12.75" customHeight="1" x14ac:dyDescent="0.2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</row>
    <row r="242" spans="1:11" ht="12.75" customHeight="1" x14ac:dyDescent="0.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</row>
    <row r="243" spans="1:11" ht="12.75" customHeight="1" x14ac:dyDescent="0.2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</row>
    <row r="244" spans="1:11" ht="12.75" customHeight="1" x14ac:dyDescent="0.2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</row>
    <row r="245" spans="1:11" ht="12.75" customHeight="1" x14ac:dyDescent="0.2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</row>
    <row r="246" spans="1:11" ht="12.75" customHeight="1" x14ac:dyDescent="0.2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</row>
    <row r="247" spans="1:11" ht="12.75" customHeight="1" x14ac:dyDescent="0.2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</row>
    <row r="248" spans="1:11" ht="12.75" customHeight="1" x14ac:dyDescent="0.2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</row>
    <row r="249" spans="1:11" ht="12.75" customHeight="1" x14ac:dyDescent="0.2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</row>
    <row r="250" spans="1:11" ht="12.75" customHeight="1" x14ac:dyDescent="0.2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</row>
    <row r="251" spans="1:11" ht="12.75" customHeight="1" x14ac:dyDescent="0.2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</row>
    <row r="252" spans="1:11" ht="12.75" customHeight="1" x14ac:dyDescent="0.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</row>
    <row r="253" spans="1:11" ht="12.75" customHeight="1" x14ac:dyDescent="0.2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</row>
    <row r="254" spans="1:11" ht="12.75" customHeight="1" x14ac:dyDescent="0.2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</row>
    <row r="255" spans="1:11" ht="12.75" customHeight="1" x14ac:dyDescent="0.2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</row>
    <row r="256" spans="1:11" ht="12.75" customHeight="1" x14ac:dyDescent="0.2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</row>
    <row r="257" spans="1:11" ht="12.75" customHeight="1" x14ac:dyDescent="0.2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</row>
    <row r="258" spans="1:11" ht="12.75" customHeight="1" x14ac:dyDescent="0.2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</row>
    <row r="259" spans="1:11" ht="12.75" customHeight="1" x14ac:dyDescent="0.2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</row>
    <row r="260" spans="1:11" ht="12.75" customHeight="1" x14ac:dyDescent="0.2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</row>
    <row r="261" spans="1:11" ht="12.75" customHeight="1" x14ac:dyDescent="0.2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</row>
    <row r="262" spans="1:11" ht="12.75" customHeight="1" x14ac:dyDescent="0.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</row>
    <row r="263" spans="1:11" ht="12.75" customHeight="1" x14ac:dyDescent="0.2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</row>
    <row r="264" spans="1:11" ht="12.75" customHeight="1" x14ac:dyDescent="0.2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</row>
    <row r="265" spans="1:11" ht="12.75" customHeight="1" x14ac:dyDescent="0.2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</row>
    <row r="266" spans="1:11" ht="12.75" customHeight="1" x14ac:dyDescent="0.2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</row>
    <row r="267" spans="1:11" ht="12.75" customHeight="1" x14ac:dyDescent="0.2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</row>
    <row r="268" spans="1:11" ht="12.75" customHeight="1" x14ac:dyDescent="0.2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</row>
    <row r="269" spans="1:11" ht="12.75" customHeight="1" x14ac:dyDescent="0.2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</row>
    <row r="270" spans="1:11" ht="12.75" customHeight="1" x14ac:dyDescent="0.2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</row>
    <row r="271" spans="1:11" ht="12.75" customHeight="1" x14ac:dyDescent="0.2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</row>
    <row r="272" spans="1:11" ht="12.75" customHeight="1" x14ac:dyDescent="0.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</row>
    <row r="273" spans="1:11" ht="12.75" customHeight="1" x14ac:dyDescent="0.2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</row>
    <row r="274" spans="1:11" ht="12.75" customHeight="1" x14ac:dyDescent="0.2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</row>
    <row r="275" spans="1:11" ht="12.75" customHeight="1" x14ac:dyDescent="0.2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</row>
    <row r="276" spans="1:11" ht="12.75" customHeight="1" x14ac:dyDescent="0.2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</row>
    <row r="277" spans="1:11" ht="12.75" customHeight="1" x14ac:dyDescent="0.2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</row>
    <row r="278" spans="1:11" ht="12.75" customHeight="1" x14ac:dyDescent="0.2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</row>
    <row r="279" spans="1:11" ht="12.75" customHeight="1" x14ac:dyDescent="0.2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</row>
    <row r="280" spans="1:11" ht="12.75" customHeight="1" x14ac:dyDescent="0.2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</row>
    <row r="281" spans="1:11" ht="12.75" customHeight="1" x14ac:dyDescent="0.2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</row>
    <row r="282" spans="1:11" ht="12.75" customHeight="1" x14ac:dyDescent="0.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</row>
    <row r="283" spans="1:11" ht="12.75" customHeight="1" x14ac:dyDescent="0.2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</row>
    <row r="284" spans="1:11" ht="12.75" customHeight="1" x14ac:dyDescent="0.2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</row>
    <row r="285" spans="1:11" ht="12.75" customHeight="1" x14ac:dyDescent="0.2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</row>
    <row r="286" spans="1:11" ht="12.75" customHeight="1" x14ac:dyDescent="0.2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</row>
    <row r="287" spans="1:11" ht="12.75" customHeight="1" x14ac:dyDescent="0.2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</row>
    <row r="288" spans="1:11" ht="12.75" customHeight="1" x14ac:dyDescent="0.2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</row>
    <row r="289" spans="1:11" ht="12.75" customHeight="1" x14ac:dyDescent="0.2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ht="12.75" customHeight="1" x14ac:dyDescent="0.2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1" ht="12.75" customHeight="1" x14ac:dyDescent="0.2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</row>
    <row r="292" spans="1:11" ht="12.75" customHeight="1" x14ac:dyDescent="0.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1" ht="12.75" customHeight="1" x14ac:dyDescent="0.2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12.75" customHeight="1" x14ac:dyDescent="0.2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2.75" customHeight="1" x14ac:dyDescent="0.2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2.75" customHeight="1" x14ac:dyDescent="0.2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2.75" customHeight="1" x14ac:dyDescent="0.2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2.75" customHeight="1" x14ac:dyDescent="0.2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2.75" customHeight="1" x14ac:dyDescent="0.2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2.75" customHeight="1" x14ac:dyDescent="0.2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2.75" customHeight="1" x14ac:dyDescent="0.2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2.75" customHeight="1" x14ac:dyDescent="0.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2.75" customHeight="1" x14ac:dyDescent="0.2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2.75" customHeight="1" x14ac:dyDescent="0.2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2.75" customHeight="1" x14ac:dyDescent="0.2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2.75" customHeight="1" x14ac:dyDescent="0.2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2.75" customHeight="1" x14ac:dyDescent="0.2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2.75" customHeight="1" x14ac:dyDescent="0.2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2.75" customHeight="1" x14ac:dyDescent="0.2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2.75" customHeight="1" x14ac:dyDescent="0.2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1" ht="12.75" customHeight="1" x14ac:dyDescent="0.2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1" ht="12.75" customHeight="1" x14ac:dyDescent="0.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1" ht="12.75" customHeight="1" x14ac:dyDescent="0.2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</row>
    <row r="314" spans="1:11" ht="12.75" customHeight="1" x14ac:dyDescent="0.2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</row>
    <row r="315" spans="1:11" ht="12.75" customHeight="1" x14ac:dyDescent="0.2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1" ht="12.75" customHeight="1" x14ac:dyDescent="0.2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ht="12.75" customHeight="1" x14ac:dyDescent="0.2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2.75" customHeight="1" x14ac:dyDescent="0.2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ht="12.75" customHeight="1" x14ac:dyDescent="0.2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</row>
    <row r="320" spans="1:11" ht="12.75" customHeight="1" x14ac:dyDescent="0.2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</row>
    <row r="321" spans="1:11" ht="12.75" customHeight="1" x14ac:dyDescent="0.2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</row>
    <row r="322" spans="1:11" ht="12.75" customHeight="1" x14ac:dyDescent="0.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</row>
    <row r="323" spans="1:11" ht="12.75" customHeight="1" x14ac:dyDescent="0.2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</row>
    <row r="324" spans="1:11" ht="12.75" customHeight="1" x14ac:dyDescent="0.2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</row>
    <row r="325" spans="1:11" ht="12.75" customHeight="1" x14ac:dyDescent="0.2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</row>
    <row r="326" spans="1:11" ht="12.75" customHeight="1" x14ac:dyDescent="0.2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</row>
    <row r="327" spans="1:11" ht="12.75" customHeight="1" x14ac:dyDescent="0.2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</row>
    <row r="328" spans="1:11" ht="12.75" customHeight="1" x14ac:dyDescent="0.2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</row>
    <row r="329" spans="1:11" ht="12.75" customHeight="1" x14ac:dyDescent="0.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</row>
    <row r="330" spans="1:11" ht="12.75" customHeight="1" x14ac:dyDescent="0.2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</row>
    <row r="331" spans="1:11" ht="12.75" customHeight="1" x14ac:dyDescent="0.2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</row>
    <row r="332" spans="1:11" ht="12.75" customHeight="1" x14ac:dyDescent="0.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</row>
    <row r="333" spans="1:11" ht="12.75" customHeight="1" x14ac:dyDescent="0.2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</row>
    <row r="334" spans="1:11" ht="12.75" customHeight="1" x14ac:dyDescent="0.2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</row>
    <row r="335" spans="1:11" ht="12.75" customHeight="1" x14ac:dyDescent="0.2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</row>
    <row r="336" spans="1:11" ht="12.75" customHeight="1" x14ac:dyDescent="0.2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</row>
    <row r="337" spans="1:11" ht="12.75" customHeight="1" x14ac:dyDescent="0.2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</row>
    <row r="338" spans="1:11" ht="12.75" customHeight="1" x14ac:dyDescent="0.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</row>
    <row r="339" spans="1:11" ht="12.75" customHeight="1" x14ac:dyDescent="0.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</row>
    <row r="340" spans="1:11" ht="12.75" customHeight="1" x14ac:dyDescent="0.2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</row>
    <row r="341" spans="1:11" ht="12.75" customHeight="1" x14ac:dyDescent="0.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</row>
    <row r="342" spans="1:11" ht="12.75" customHeight="1" x14ac:dyDescent="0.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</row>
    <row r="343" spans="1:11" ht="12.75" customHeight="1" x14ac:dyDescent="0.2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</row>
    <row r="344" spans="1:11" ht="12.75" customHeight="1" x14ac:dyDescent="0.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</row>
    <row r="345" spans="1:11" ht="12.75" customHeight="1" x14ac:dyDescent="0.2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</row>
    <row r="346" spans="1:11" ht="12.75" customHeight="1" x14ac:dyDescent="0.2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</row>
    <row r="347" spans="1:11" ht="12.75" customHeight="1" x14ac:dyDescent="0.2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</row>
    <row r="348" spans="1:11" ht="12.75" customHeight="1" x14ac:dyDescent="0.2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</row>
    <row r="349" spans="1:11" ht="12.75" customHeight="1" x14ac:dyDescent="0.2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</row>
    <row r="350" spans="1:11" ht="12.75" customHeight="1" x14ac:dyDescent="0.2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</row>
    <row r="351" spans="1:11" ht="12.75" customHeight="1" x14ac:dyDescent="0.2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</row>
    <row r="352" spans="1:11" ht="12.75" customHeight="1" x14ac:dyDescent="0.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</row>
    <row r="353" spans="1:11" ht="12.75" customHeight="1" x14ac:dyDescent="0.2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</row>
    <row r="354" spans="1:11" ht="12.75" customHeight="1" x14ac:dyDescent="0.2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</row>
    <row r="355" spans="1:11" ht="12.75" customHeight="1" x14ac:dyDescent="0.2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</row>
    <row r="356" spans="1:11" ht="12.75" customHeight="1" x14ac:dyDescent="0.2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</row>
    <row r="357" spans="1:11" ht="12.75" customHeight="1" x14ac:dyDescent="0.2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</row>
    <row r="358" spans="1:11" ht="12.75" customHeight="1" x14ac:dyDescent="0.2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</row>
    <row r="359" spans="1:11" ht="12.75" customHeight="1" x14ac:dyDescent="0.2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</row>
    <row r="360" spans="1:11" ht="12.75" customHeight="1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</row>
    <row r="361" spans="1:11" ht="12.75" customHeight="1" x14ac:dyDescent="0.2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</row>
    <row r="362" spans="1:11" ht="12.75" customHeight="1" x14ac:dyDescent="0.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</row>
    <row r="363" spans="1:11" ht="12.75" customHeight="1" x14ac:dyDescent="0.2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</row>
    <row r="364" spans="1:11" ht="12.75" customHeight="1" x14ac:dyDescent="0.2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</row>
    <row r="365" spans="1:11" ht="12.75" customHeight="1" x14ac:dyDescent="0.2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</row>
    <row r="366" spans="1:11" ht="12.75" customHeight="1" x14ac:dyDescent="0.2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</row>
    <row r="367" spans="1:11" ht="12.75" customHeight="1" x14ac:dyDescent="0.2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</row>
    <row r="368" spans="1:11" ht="12.75" customHeight="1" x14ac:dyDescent="0.2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</row>
    <row r="369" spans="1:11" ht="12.75" customHeight="1" x14ac:dyDescent="0.2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</row>
    <row r="370" spans="1:11" ht="12.75" customHeight="1" x14ac:dyDescent="0.2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</row>
    <row r="371" spans="1:11" ht="12.75" customHeight="1" x14ac:dyDescent="0.2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</row>
    <row r="372" spans="1:11" ht="12.75" customHeight="1" x14ac:dyDescent="0.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</row>
    <row r="373" spans="1:11" ht="12.75" customHeight="1" x14ac:dyDescent="0.2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</row>
    <row r="374" spans="1:11" ht="12.75" customHeight="1" x14ac:dyDescent="0.2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</row>
    <row r="375" spans="1:11" ht="12.75" customHeight="1" x14ac:dyDescent="0.2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</row>
    <row r="376" spans="1:11" ht="12.75" customHeight="1" x14ac:dyDescent="0.2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</row>
    <row r="377" spans="1:11" ht="12.75" customHeight="1" x14ac:dyDescent="0.2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</row>
    <row r="378" spans="1:11" ht="12.75" customHeight="1" x14ac:dyDescent="0.2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</row>
    <row r="379" spans="1:11" ht="12.75" customHeight="1" x14ac:dyDescent="0.2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</row>
    <row r="380" spans="1:11" ht="12.75" customHeight="1" x14ac:dyDescent="0.2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</row>
    <row r="381" spans="1:11" ht="12.75" customHeight="1" x14ac:dyDescent="0.2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</row>
    <row r="382" spans="1:11" ht="12.75" customHeight="1" x14ac:dyDescent="0.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</row>
    <row r="383" spans="1:11" ht="12.75" customHeight="1" x14ac:dyDescent="0.2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</row>
    <row r="384" spans="1:11" ht="12.75" customHeight="1" x14ac:dyDescent="0.2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</row>
    <row r="385" spans="1:11" ht="12.75" customHeight="1" x14ac:dyDescent="0.2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</row>
    <row r="386" spans="1:11" ht="12.75" customHeight="1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</row>
    <row r="387" spans="1:11" ht="12.75" customHeight="1" x14ac:dyDescent="0.2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</row>
    <row r="388" spans="1:11" ht="12.75" customHeight="1" x14ac:dyDescent="0.2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</row>
    <row r="389" spans="1:11" ht="12.75" customHeight="1" x14ac:dyDescent="0.2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</row>
    <row r="390" spans="1:11" ht="12.75" customHeight="1" x14ac:dyDescent="0.2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</row>
    <row r="391" spans="1:11" ht="12.75" customHeight="1" x14ac:dyDescent="0.2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</row>
    <row r="392" spans="1:11" ht="12.75" customHeight="1" x14ac:dyDescent="0.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</row>
    <row r="393" spans="1:11" ht="12.75" customHeight="1" x14ac:dyDescent="0.2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</row>
    <row r="394" spans="1:11" ht="12.75" customHeight="1" x14ac:dyDescent="0.2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</row>
    <row r="395" spans="1:11" ht="12.75" customHeight="1" x14ac:dyDescent="0.2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</row>
    <row r="396" spans="1:11" ht="12.75" customHeight="1" x14ac:dyDescent="0.2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</row>
    <row r="397" spans="1:11" ht="12.75" customHeight="1" x14ac:dyDescent="0.2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</row>
    <row r="398" spans="1:11" ht="12.75" customHeight="1" x14ac:dyDescent="0.2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</row>
    <row r="399" spans="1:11" ht="12.75" customHeight="1" x14ac:dyDescent="0.2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</row>
    <row r="400" spans="1:11" ht="12.75" customHeight="1" x14ac:dyDescent="0.2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</row>
    <row r="401" spans="1:11" ht="12.75" customHeight="1" x14ac:dyDescent="0.2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</row>
    <row r="402" spans="1:11" ht="12.75" customHeight="1" x14ac:dyDescent="0.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</row>
    <row r="403" spans="1:11" ht="12.75" customHeight="1" x14ac:dyDescent="0.2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</row>
    <row r="404" spans="1:11" ht="12.75" customHeight="1" x14ac:dyDescent="0.2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</row>
    <row r="405" spans="1:11" ht="12.75" customHeight="1" x14ac:dyDescent="0.2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</row>
    <row r="406" spans="1:11" ht="12.75" customHeight="1" x14ac:dyDescent="0.2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</row>
    <row r="407" spans="1:11" ht="12.75" customHeight="1" x14ac:dyDescent="0.2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</row>
    <row r="408" spans="1:11" ht="12.75" customHeight="1" x14ac:dyDescent="0.2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</row>
    <row r="409" spans="1:11" ht="12.75" customHeight="1" x14ac:dyDescent="0.2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</row>
    <row r="410" spans="1:11" ht="12.75" customHeight="1" x14ac:dyDescent="0.2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</row>
    <row r="411" spans="1:11" ht="12.75" customHeight="1" x14ac:dyDescent="0.2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</row>
    <row r="412" spans="1:11" ht="12.75" customHeight="1" x14ac:dyDescent="0.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</row>
    <row r="413" spans="1:11" ht="12.75" customHeight="1" x14ac:dyDescent="0.2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</row>
    <row r="414" spans="1:11" ht="12.75" customHeight="1" x14ac:dyDescent="0.2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</row>
    <row r="415" spans="1:11" ht="12.75" customHeight="1" x14ac:dyDescent="0.2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</row>
    <row r="416" spans="1:11" ht="12.75" customHeight="1" x14ac:dyDescent="0.2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</row>
    <row r="417" spans="1:11" ht="12.75" customHeight="1" x14ac:dyDescent="0.2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</row>
    <row r="418" spans="1:11" ht="12.75" customHeight="1" x14ac:dyDescent="0.2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</row>
    <row r="419" spans="1:11" ht="12.75" customHeight="1" x14ac:dyDescent="0.2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</row>
    <row r="420" spans="1:11" ht="12.75" customHeight="1" x14ac:dyDescent="0.2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</row>
    <row r="421" spans="1:11" ht="12.75" customHeight="1" x14ac:dyDescent="0.2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</row>
    <row r="422" spans="1:11" ht="12.75" customHeight="1" x14ac:dyDescent="0.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</row>
    <row r="423" spans="1:11" ht="12.75" customHeight="1" x14ac:dyDescent="0.2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</row>
    <row r="424" spans="1:11" ht="12.75" customHeight="1" x14ac:dyDescent="0.2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</row>
    <row r="425" spans="1:11" ht="12.75" customHeight="1" x14ac:dyDescent="0.2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</row>
    <row r="426" spans="1:11" ht="12.75" customHeight="1" x14ac:dyDescent="0.2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</row>
    <row r="427" spans="1:11" ht="12.75" customHeight="1" x14ac:dyDescent="0.2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</row>
    <row r="428" spans="1:11" ht="12.75" customHeight="1" x14ac:dyDescent="0.2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</row>
    <row r="429" spans="1:11" ht="12.75" customHeight="1" x14ac:dyDescent="0.2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</row>
    <row r="430" spans="1:11" ht="12.75" customHeight="1" x14ac:dyDescent="0.2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</row>
    <row r="431" spans="1:11" ht="12.75" customHeight="1" x14ac:dyDescent="0.2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</row>
    <row r="432" spans="1:11" ht="12.75" customHeight="1" x14ac:dyDescent="0.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</row>
    <row r="433" spans="1:11" ht="12.75" customHeight="1" x14ac:dyDescent="0.2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</row>
    <row r="434" spans="1:11" ht="12.75" customHeight="1" x14ac:dyDescent="0.2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</row>
    <row r="435" spans="1:11" ht="12.75" customHeight="1" x14ac:dyDescent="0.2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</row>
    <row r="436" spans="1:11" ht="12.75" customHeight="1" x14ac:dyDescent="0.2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</row>
    <row r="437" spans="1:11" ht="12.75" customHeight="1" x14ac:dyDescent="0.2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</row>
    <row r="438" spans="1:11" ht="12.75" customHeight="1" x14ac:dyDescent="0.2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</row>
    <row r="439" spans="1:11" ht="12.75" customHeight="1" x14ac:dyDescent="0.2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</row>
    <row r="440" spans="1:11" ht="12.75" customHeight="1" x14ac:dyDescent="0.2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</row>
    <row r="441" spans="1:11" ht="12.75" customHeight="1" x14ac:dyDescent="0.2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</row>
    <row r="442" spans="1:11" ht="12.75" customHeight="1" x14ac:dyDescent="0.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</row>
    <row r="443" spans="1:11" ht="12.75" customHeight="1" x14ac:dyDescent="0.2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</row>
    <row r="444" spans="1:11" ht="12.75" customHeight="1" x14ac:dyDescent="0.2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</row>
    <row r="445" spans="1:11" ht="12.75" customHeight="1" x14ac:dyDescent="0.2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</row>
    <row r="446" spans="1:11" ht="12.75" customHeight="1" x14ac:dyDescent="0.2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</row>
    <row r="447" spans="1:11" ht="12.75" customHeight="1" x14ac:dyDescent="0.2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</row>
    <row r="448" spans="1:11" ht="12.75" customHeight="1" x14ac:dyDescent="0.2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</row>
    <row r="449" spans="1:11" ht="12.75" customHeight="1" x14ac:dyDescent="0.2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</row>
    <row r="450" spans="1:11" ht="12.75" customHeight="1" x14ac:dyDescent="0.2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</row>
    <row r="451" spans="1:11" ht="12.75" customHeight="1" x14ac:dyDescent="0.2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</row>
    <row r="452" spans="1:11" ht="12.75" customHeight="1" x14ac:dyDescent="0.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</row>
    <row r="453" spans="1:11" ht="12.75" customHeight="1" x14ac:dyDescent="0.2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</row>
    <row r="454" spans="1:11" ht="12.75" customHeight="1" x14ac:dyDescent="0.2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</row>
    <row r="455" spans="1:11" ht="12.75" customHeight="1" x14ac:dyDescent="0.2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</row>
    <row r="456" spans="1:11" ht="12.75" customHeight="1" x14ac:dyDescent="0.2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</row>
    <row r="457" spans="1:11" ht="12.75" customHeight="1" x14ac:dyDescent="0.2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</row>
    <row r="458" spans="1:11" ht="12.75" customHeight="1" x14ac:dyDescent="0.2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</row>
    <row r="459" spans="1:11" ht="12.75" customHeight="1" x14ac:dyDescent="0.2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</row>
    <row r="460" spans="1:11" ht="12.75" customHeight="1" x14ac:dyDescent="0.2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</row>
    <row r="461" spans="1:11" ht="12.75" customHeight="1" x14ac:dyDescent="0.2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</row>
    <row r="462" spans="1:11" ht="12.75" customHeight="1" x14ac:dyDescent="0.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</row>
    <row r="463" spans="1:11" ht="12.75" customHeight="1" x14ac:dyDescent="0.2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</row>
    <row r="464" spans="1:11" ht="12.75" customHeight="1" x14ac:dyDescent="0.2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</row>
    <row r="465" spans="1:11" ht="12.75" customHeight="1" x14ac:dyDescent="0.2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</row>
    <row r="466" spans="1:11" ht="12.75" customHeight="1" x14ac:dyDescent="0.2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</row>
    <row r="467" spans="1:11" ht="12.75" customHeight="1" x14ac:dyDescent="0.2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</row>
    <row r="468" spans="1:11" ht="12.75" customHeight="1" x14ac:dyDescent="0.2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</row>
    <row r="469" spans="1:11" ht="12.75" customHeight="1" x14ac:dyDescent="0.2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</row>
    <row r="470" spans="1:11" ht="12.75" customHeight="1" x14ac:dyDescent="0.2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</row>
    <row r="471" spans="1:11" ht="12.75" customHeight="1" x14ac:dyDescent="0.2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</row>
    <row r="472" spans="1:11" ht="12.75" customHeight="1" x14ac:dyDescent="0.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</row>
    <row r="473" spans="1:11" ht="12.75" customHeight="1" x14ac:dyDescent="0.2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</row>
    <row r="474" spans="1:11" ht="12.75" customHeight="1" x14ac:dyDescent="0.2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</row>
    <row r="475" spans="1:11" ht="12.75" customHeight="1" x14ac:dyDescent="0.2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</row>
    <row r="476" spans="1:11" ht="12.75" customHeight="1" x14ac:dyDescent="0.2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</row>
    <row r="477" spans="1:11" ht="12.75" customHeight="1" x14ac:dyDescent="0.2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</row>
    <row r="478" spans="1:11" ht="12.75" customHeight="1" x14ac:dyDescent="0.2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</row>
    <row r="479" spans="1:11" ht="12.75" customHeight="1" x14ac:dyDescent="0.2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</row>
    <row r="480" spans="1:11" ht="12.75" customHeight="1" x14ac:dyDescent="0.2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</row>
    <row r="481" spans="1:11" ht="12.75" customHeight="1" x14ac:dyDescent="0.2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</row>
    <row r="482" spans="1:11" ht="12.75" customHeight="1" x14ac:dyDescent="0.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</row>
    <row r="483" spans="1:11" ht="12.75" customHeight="1" x14ac:dyDescent="0.2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</row>
    <row r="484" spans="1:11" ht="12.75" customHeight="1" x14ac:dyDescent="0.2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</row>
    <row r="485" spans="1:11" ht="12.75" customHeight="1" x14ac:dyDescent="0.2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</row>
    <row r="486" spans="1:11" ht="12.75" customHeight="1" x14ac:dyDescent="0.2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</row>
    <row r="487" spans="1:11" ht="12.75" customHeight="1" x14ac:dyDescent="0.2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</row>
    <row r="488" spans="1:11" ht="12.75" customHeight="1" x14ac:dyDescent="0.2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</row>
    <row r="489" spans="1:11" ht="12.75" customHeight="1" x14ac:dyDescent="0.2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</row>
    <row r="490" spans="1:11" ht="12.75" customHeight="1" x14ac:dyDescent="0.2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</row>
    <row r="491" spans="1:11" ht="12.75" customHeight="1" x14ac:dyDescent="0.2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</row>
    <row r="492" spans="1:11" ht="12.75" customHeight="1" x14ac:dyDescent="0.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</row>
    <row r="493" spans="1:11" ht="12.75" customHeight="1" x14ac:dyDescent="0.2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</row>
    <row r="494" spans="1:11" ht="12.75" customHeight="1" x14ac:dyDescent="0.2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</row>
    <row r="495" spans="1:11" ht="12.75" customHeight="1" x14ac:dyDescent="0.2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</row>
    <row r="496" spans="1:11" ht="12.75" customHeight="1" x14ac:dyDescent="0.2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</row>
    <row r="497" spans="1:11" ht="12.75" customHeight="1" x14ac:dyDescent="0.2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</row>
    <row r="498" spans="1:11" ht="12.75" customHeight="1" x14ac:dyDescent="0.2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</row>
    <row r="499" spans="1:11" ht="12.75" customHeight="1" x14ac:dyDescent="0.2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</row>
    <row r="500" spans="1:11" ht="12.75" customHeight="1" x14ac:dyDescent="0.2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</row>
    <row r="501" spans="1:11" ht="12.75" customHeight="1" x14ac:dyDescent="0.2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</row>
    <row r="502" spans="1:11" ht="12.75" customHeight="1" x14ac:dyDescent="0.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</row>
    <row r="503" spans="1:11" ht="12.75" customHeight="1" x14ac:dyDescent="0.2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</row>
    <row r="504" spans="1:11" ht="12.75" customHeight="1" x14ac:dyDescent="0.2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</row>
    <row r="505" spans="1:11" ht="12.75" customHeight="1" x14ac:dyDescent="0.2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</row>
    <row r="506" spans="1:11" ht="12.75" customHeight="1" x14ac:dyDescent="0.2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</row>
    <row r="507" spans="1:11" ht="12.75" customHeight="1" x14ac:dyDescent="0.2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</row>
    <row r="508" spans="1:11" ht="12.75" customHeight="1" x14ac:dyDescent="0.2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</row>
    <row r="509" spans="1:11" ht="12.75" customHeight="1" x14ac:dyDescent="0.2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</row>
    <row r="510" spans="1:11" ht="12.75" customHeight="1" x14ac:dyDescent="0.2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</row>
    <row r="511" spans="1:11" ht="12.75" customHeight="1" x14ac:dyDescent="0.2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</row>
    <row r="512" spans="1:11" ht="12.75" customHeight="1" x14ac:dyDescent="0.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</row>
    <row r="513" spans="1:11" ht="12.75" customHeight="1" x14ac:dyDescent="0.2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</row>
    <row r="514" spans="1:11" ht="12.75" customHeight="1" x14ac:dyDescent="0.2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</row>
    <row r="515" spans="1:11" ht="12.75" customHeight="1" x14ac:dyDescent="0.2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</row>
    <row r="516" spans="1:11" ht="12.75" customHeight="1" x14ac:dyDescent="0.2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</row>
    <row r="517" spans="1:11" ht="12.75" customHeight="1" x14ac:dyDescent="0.2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</row>
    <row r="518" spans="1:11" ht="12.75" customHeight="1" x14ac:dyDescent="0.2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</row>
    <row r="519" spans="1:11" ht="12.75" customHeight="1" x14ac:dyDescent="0.2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</row>
    <row r="520" spans="1:11" ht="12.75" customHeight="1" x14ac:dyDescent="0.2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</row>
    <row r="521" spans="1:11" ht="12.75" customHeight="1" x14ac:dyDescent="0.2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</row>
    <row r="522" spans="1:11" ht="12.75" customHeight="1" x14ac:dyDescent="0.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</row>
    <row r="523" spans="1:11" ht="12.75" customHeight="1" x14ac:dyDescent="0.2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</row>
    <row r="524" spans="1:11" ht="12.75" customHeight="1" x14ac:dyDescent="0.2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</row>
    <row r="525" spans="1:11" ht="12.75" customHeight="1" x14ac:dyDescent="0.2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</row>
    <row r="526" spans="1:11" ht="12.75" customHeight="1" x14ac:dyDescent="0.2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</row>
    <row r="527" spans="1:11" ht="12.75" customHeight="1" x14ac:dyDescent="0.2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</row>
    <row r="528" spans="1:11" ht="12.75" customHeight="1" x14ac:dyDescent="0.2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</row>
    <row r="529" spans="1:11" ht="12.75" customHeight="1" x14ac:dyDescent="0.2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</row>
    <row r="530" spans="1:11" ht="12.75" customHeight="1" x14ac:dyDescent="0.2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</row>
    <row r="531" spans="1:11" ht="12.75" customHeight="1" x14ac:dyDescent="0.2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</row>
    <row r="532" spans="1:11" ht="12.75" customHeight="1" x14ac:dyDescent="0.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</row>
    <row r="533" spans="1:11" ht="12.75" customHeight="1" x14ac:dyDescent="0.2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</row>
    <row r="534" spans="1:11" ht="12.75" customHeight="1" x14ac:dyDescent="0.2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</row>
    <row r="535" spans="1:11" ht="12.75" customHeight="1" x14ac:dyDescent="0.2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</row>
    <row r="536" spans="1:11" ht="12.75" customHeight="1" x14ac:dyDescent="0.2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</row>
    <row r="537" spans="1:11" ht="12.75" customHeight="1" x14ac:dyDescent="0.2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</row>
    <row r="538" spans="1:11" ht="12.75" customHeight="1" x14ac:dyDescent="0.2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</row>
    <row r="539" spans="1:11" ht="12.75" customHeight="1" x14ac:dyDescent="0.2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</row>
    <row r="540" spans="1:11" ht="12.75" customHeight="1" x14ac:dyDescent="0.2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</row>
    <row r="541" spans="1:11" ht="12.75" customHeight="1" x14ac:dyDescent="0.2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</row>
    <row r="542" spans="1:11" ht="12.75" customHeight="1" x14ac:dyDescent="0.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</row>
    <row r="543" spans="1:11" ht="12.75" customHeight="1" x14ac:dyDescent="0.2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</row>
    <row r="544" spans="1:11" ht="12.75" customHeight="1" x14ac:dyDescent="0.2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</row>
    <row r="545" spans="1:11" ht="12.75" customHeight="1" x14ac:dyDescent="0.2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</row>
    <row r="546" spans="1:11" ht="12.75" customHeight="1" x14ac:dyDescent="0.2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</row>
    <row r="547" spans="1:11" ht="12.75" customHeight="1" x14ac:dyDescent="0.2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</row>
    <row r="548" spans="1:11" ht="12.75" customHeight="1" x14ac:dyDescent="0.2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</row>
    <row r="549" spans="1:11" ht="12.75" customHeight="1" x14ac:dyDescent="0.2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</row>
    <row r="550" spans="1:11" ht="12.75" customHeight="1" x14ac:dyDescent="0.2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</row>
    <row r="551" spans="1:11" ht="12.75" customHeight="1" x14ac:dyDescent="0.2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</row>
    <row r="552" spans="1:11" ht="12.75" customHeight="1" x14ac:dyDescent="0.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</row>
    <row r="553" spans="1:11" ht="12.75" customHeight="1" x14ac:dyDescent="0.2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</row>
    <row r="554" spans="1:11" ht="12.75" customHeight="1" x14ac:dyDescent="0.2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</row>
    <row r="555" spans="1:11" ht="12.75" customHeight="1" x14ac:dyDescent="0.2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</row>
    <row r="556" spans="1:11" ht="12.75" customHeight="1" x14ac:dyDescent="0.2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</row>
    <row r="557" spans="1:11" ht="12.75" customHeight="1" x14ac:dyDescent="0.2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</row>
    <row r="558" spans="1:11" ht="12.75" customHeight="1" x14ac:dyDescent="0.2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</row>
    <row r="559" spans="1:11" ht="12.75" customHeight="1" x14ac:dyDescent="0.2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</row>
    <row r="560" spans="1:11" ht="12.75" customHeight="1" x14ac:dyDescent="0.2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</row>
    <row r="561" spans="1:11" ht="12.75" customHeight="1" x14ac:dyDescent="0.2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</row>
    <row r="562" spans="1:11" ht="12.75" customHeight="1" x14ac:dyDescent="0.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</row>
    <row r="563" spans="1:11" ht="12.75" customHeight="1" x14ac:dyDescent="0.2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</row>
    <row r="564" spans="1:11" ht="12.75" customHeight="1" x14ac:dyDescent="0.2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</row>
    <row r="565" spans="1:11" ht="12.75" customHeight="1" x14ac:dyDescent="0.2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</row>
    <row r="566" spans="1:11" ht="12.75" customHeight="1" x14ac:dyDescent="0.2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</row>
    <row r="567" spans="1:11" ht="12.75" customHeight="1" x14ac:dyDescent="0.2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</row>
    <row r="568" spans="1:11" ht="12.75" customHeight="1" x14ac:dyDescent="0.2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</row>
    <row r="569" spans="1:11" ht="12.75" customHeight="1" x14ac:dyDescent="0.2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</row>
    <row r="570" spans="1:11" ht="12.75" customHeight="1" x14ac:dyDescent="0.2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</row>
    <row r="571" spans="1:11" ht="12.75" customHeight="1" x14ac:dyDescent="0.2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</row>
    <row r="572" spans="1:11" ht="12.75" customHeight="1" x14ac:dyDescent="0.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</row>
    <row r="573" spans="1:11" ht="12.75" customHeight="1" x14ac:dyDescent="0.2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</row>
    <row r="574" spans="1:11" ht="12.75" customHeight="1" x14ac:dyDescent="0.2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</row>
    <row r="575" spans="1:11" ht="12.75" customHeight="1" x14ac:dyDescent="0.2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</row>
    <row r="576" spans="1:11" ht="12.75" customHeight="1" x14ac:dyDescent="0.2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</row>
    <row r="577" spans="1:11" ht="12.75" customHeight="1" x14ac:dyDescent="0.2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</row>
    <row r="578" spans="1:11" ht="12.75" customHeight="1" x14ac:dyDescent="0.2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</row>
    <row r="579" spans="1:11" ht="12.75" customHeight="1" x14ac:dyDescent="0.2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</row>
    <row r="580" spans="1:11" ht="12.75" customHeight="1" x14ac:dyDescent="0.2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</row>
    <row r="581" spans="1:11" ht="12.75" customHeight="1" x14ac:dyDescent="0.2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</row>
    <row r="582" spans="1:11" ht="12.75" customHeight="1" x14ac:dyDescent="0.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</row>
    <row r="583" spans="1:11" ht="12.75" customHeight="1" x14ac:dyDescent="0.2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</row>
    <row r="584" spans="1:11" ht="12.75" customHeight="1" x14ac:dyDescent="0.2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</row>
    <row r="585" spans="1:11" ht="12.75" customHeight="1" x14ac:dyDescent="0.2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</row>
    <row r="586" spans="1:11" ht="12.75" customHeight="1" x14ac:dyDescent="0.2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</row>
    <row r="587" spans="1:11" ht="12.75" customHeight="1" x14ac:dyDescent="0.2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</row>
    <row r="588" spans="1:11" ht="12.75" customHeight="1" x14ac:dyDescent="0.2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</row>
    <row r="589" spans="1:11" ht="12.75" customHeight="1" x14ac:dyDescent="0.2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</row>
    <row r="590" spans="1:11" ht="12.75" customHeight="1" x14ac:dyDescent="0.2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</row>
    <row r="591" spans="1:11" ht="12.75" customHeight="1" x14ac:dyDescent="0.2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</row>
    <row r="592" spans="1:11" ht="12.75" customHeight="1" x14ac:dyDescent="0.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</row>
    <row r="593" spans="1:11" ht="12.75" customHeight="1" x14ac:dyDescent="0.2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</row>
    <row r="594" spans="1:11" ht="12.75" customHeight="1" x14ac:dyDescent="0.2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</row>
    <row r="595" spans="1:11" ht="12.75" customHeight="1" x14ac:dyDescent="0.2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</row>
    <row r="596" spans="1:11" ht="12.75" customHeight="1" x14ac:dyDescent="0.2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</row>
    <row r="597" spans="1:11" ht="12.75" customHeight="1" x14ac:dyDescent="0.2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</row>
    <row r="598" spans="1:11" ht="12.75" customHeight="1" x14ac:dyDescent="0.2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</row>
    <row r="599" spans="1:11" ht="12.75" customHeight="1" x14ac:dyDescent="0.2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</row>
    <row r="600" spans="1:11" ht="12.75" customHeight="1" x14ac:dyDescent="0.2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</row>
    <row r="601" spans="1:11" ht="12.75" customHeight="1" x14ac:dyDescent="0.2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</row>
    <row r="602" spans="1:11" ht="12.75" customHeight="1" x14ac:dyDescent="0.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</row>
    <row r="603" spans="1:11" ht="12.75" customHeight="1" x14ac:dyDescent="0.2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</row>
    <row r="604" spans="1:11" ht="12.75" customHeight="1" x14ac:dyDescent="0.2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</row>
    <row r="605" spans="1:11" ht="12.75" customHeight="1" x14ac:dyDescent="0.2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</row>
    <row r="606" spans="1:11" ht="12.75" customHeight="1" x14ac:dyDescent="0.2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</row>
    <row r="607" spans="1:11" ht="12.75" customHeight="1" x14ac:dyDescent="0.2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</row>
    <row r="608" spans="1:11" ht="12.75" customHeight="1" x14ac:dyDescent="0.2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</row>
    <row r="609" spans="1:11" ht="12.75" customHeight="1" x14ac:dyDescent="0.2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</row>
    <row r="610" spans="1:11" ht="12.75" customHeight="1" x14ac:dyDescent="0.2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</row>
    <row r="611" spans="1:11" ht="12.75" customHeight="1" x14ac:dyDescent="0.2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</row>
    <row r="612" spans="1:11" ht="12.75" customHeight="1" x14ac:dyDescent="0.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</row>
    <row r="613" spans="1:11" ht="12.75" customHeight="1" x14ac:dyDescent="0.2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</row>
    <row r="614" spans="1:11" ht="12.75" customHeight="1" x14ac:dyDescent="0.2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</row>
    <row r="615" spans="1:11" ht="12.75" customHeight="1" x14ac:dyDescent="0.2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</row>
    <row r="616" spans="1:11" ht="12.75" customHeight="1" x14ac:dyDescent="0.2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</row>
    <row r="617" spans="1:11" ht="12.75" customHeight="1" x14ac:dyDescent="0.2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</row>
    <row r="618" spans="1:11" ht="12.75" customHeight="1" x14ac:dyDescent="0.2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</row>
    <row r="619" spans="1:11" ht="12.75" customHeight="1" x14ac:dyDescent="0.2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</row>
    <row r="620" spans="1:11" ht="12.75" customHeight="1" x14ac:dyDescent="0.2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</row>
    <row r="621" spans="1:11" ht="12.75" customHeight="1" x14ac:dyDescent="0.2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</row>
    <row r="622" spans="1:11" ht="12.75" customHeight="1" x14ac:dyDescent="0.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</row>
    <row r="623" spans="1:11" ht="12.75" customHeight="1" x14ac:dyDescent="0.2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</row>
    <row r="624" spans="1:11" ht="12.75" customHeight="1" x14ac:dyDescent="0.2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</row>
    <row r="625" spans="1:11" ht="12.75" customHeight="1" x14ac:dyDescent="0.2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</row>
    <row r="626" spans="1:11" ht="12.75" customHeight="1" x14ac:dyDescent="0.2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</row>
    <row r="627" spans="1:11" ht="12.75" customHeight="1" x14ac:dyDescent="0.2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</row>
    <row r="628" spans="1:11" ht="12.75" customHeight="1" x14ac:dyDescent="0.2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</row>
    <row r="629" spans="1:11" ht="12.75" customHeight="1" x14ac:dyDescent="0.2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</row>
    <row r="630" spans="1:11" ht="12.75" customHeight="1" x14ac:dyDescent="0.2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</row>
    <row r="631" spans="1:11" ht="12.75" customHeight="1" x14ac:dyDescent="0.2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</row>
    <row r="632" spans="1:11" ht="12.75" customHeight="1" x14ac:dyDescent="0.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</row>
    <row r="633" spans="1:11" ht="12.75" customHeight="1" x14ac:dyDescent="0.2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</row>
    <row r="634" spans="1:11" ht="12.75" customHeight="1" x14ac:dyDescent="0.2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</row>
    <row r="635" spans="1:11" ht="12.75" customHeight="1" x14ac:dyDescent="0.2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</row>
    <row r="636" spans="1:11" ht="12.75" customHeight="1" x14ac:dyDescent="0.2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</row>
    <row r="637" spans="1:11" ht="12.75" customHeight="1" x14ac:dyDescent="0.2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</row>
    <row r="638" spans="1:11" ht="12.75" customHeight="1" x14ac:dyDescent="0.2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</row>
    <row r="639" spans="1:11" ht="12.75" customHeight="1" x14ac:dyDescent="0.2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</row>
    <row r="640" spans="1:11" ht="12.75" customHeight="1" x14ac:dyDescent="0.2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</row>
    <row r="641" spans="1:11" ht="12.75" customHeight="1" x14ac:dyDescent="0.2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</row>
    <row r="642" spans="1:11" ht="12.75" customHeight="1" x14ac:dyDescent="0.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</row>
    <row r="643" spans="1:11" ht="12.75" customHeight="1" x14ac:dyDescent="0.2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</row>
    <row r="644" spans="1:11" ht="12.75" customHeight="1" x14ac:dyDescent="0.2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</row>
    <row r="645" spans="1:11" ht="12.75" customHeight="1" x14ac:dyDescent="0.2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</row>
    <row r="646" spans="1:11" ht="12.75" customHeight="1" x14ac:dyDescent="0.2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</row>
    <row r="647" spans="1:11" ht="12.75" customHeight="1" x14ac:dyDescent="0.2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</row>
    <row r="648" spans="1:11" ht="12.75" customHeight="1" x14ac:dyDescent="0.2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</row>
    <row r="649" spans="1:11" ht="12.75" customHeight="1" x14ac:dyDescent="0.2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</row>
    <row r="650" spans="1:11" ht="12.75" customHeight="1" x14ac:dyDescent="0.2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</row>
    <row r="651" spans="1:11" ht="12.75" customHeight="1" x14ac:dyDescent="0.2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</row>
    <row r="652" spans="1:11" ht="12.75" customHeight="1" x14ac:dyDescent="0.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</row>
    <row r="653" spans="1:11" ht="12.75" customHeight="1" x14ac:dyDescent="0.2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</row>
    <row r="654" spans="1:11" ht="12.75" customHeight="1" x14ac:dyDescent="0.2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</row>
    <row r="655" spans="1:11" ht="12.75" customHeight="1" x14ac:dyDescent="0.2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</row>
    <row r="656" spans="1:11" ht="12.75" customHeight="1" x14ac:dyDescent="0.2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</row>
    <row r="657" spans="1:11" ht="12.75" customHeight="1" x14ac:dyDescent="0.2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</row>
    <row r="658" spans="1:11" ht="12.75" customHeight="1" x14ac:dyDescent="0.2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</row>
    <row r="659" spans="1:11" ht="12.75" customHeight="1" x14ac:dyDescent="0.2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</row>
    <row r="660" spans="1:11" ht="12.75" customHeight="1" x14ac:dyDescent="0.2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</row>
    <row r="661" spans="1:11" ht="12.75" customHeight="1" x14ac:dyDescent="0.2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</row>
    <row r="662" spans="1:11" ht="12.75" customHeight="1" x14ac:dyDescent="0.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</row>
    <row r="663" spans="1:11" ht="12.75" customHeight="1" x14ac:dyDescent="0.2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</row>
    <row r="664" spans="1:11" ht="12.75" customHeight="1" x14ac:dyDescent="0.2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</row>
    <row r="665" spans="1:11" ht="12.75" customHeight="1" x14ac:dyDescent="0.2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</row>
    <row r="666" spans="1:11" ht="12.75" customHeight="1" x14ac:dyDescent="0.2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</row>
    <row r="667" spans="1:11" ht="12.75" customHeight="1" x14ac:dyDescent="0.2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</row>
    <row r="668" spans="1:11" ht="12.75" customHeight="1" x14ac:dyDescent="0.2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</row>
    <row r="669" spans="1:11" ht="12.75" customHeight="1" x14ac:dyDescent="0.2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</row>
    <row r="670" spans="1:11" ht="12.75" customHeight="1" x14ac:dyDescent="0.2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</row>
    <row r="671" spans="1:11" ht="12.75" customHeight="1" x14ac:dyDescent="0.2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</row>
    <row r="672" spans="1:11" ht="12.75" customHeight="1" x14ac:dyDescent="0.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</row>
    <row r="673" spans="1:11" ht="12.75" customHeight="1" x14ac:dyDescent="0.2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</row>
    <row r="674" spans="1:11" ht="12.75" customHeight="1" x14ac:dyDescent="0.2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</row>
    <row r="675" spans="1:11" ht="12.75" customHeight="1" x14ac:dyDescent="0.2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</row>
    <row r="676" spans="1:11" ht="12.75" customHeight="1" x14ac:dyDescent="0.2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</row>
    <row r="677" spans="1:11" ht="12.75" customHeight="1" x14ac:dyDescent="0.2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</row>
    <row r="678" spans="1:11" ht="12.75" customHeight="1" x14ac:dyDescent="0.2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</row>
    <row r="679" spans="1:11" ht="12.75" customHeight="1" x14ac:dyDescent="0.2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</row>
    <row r="680" spans="1:11" ht="12.75" customHeight="1" x14ac:dyDescent="0.2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</row>
    <row r="681" spans="1:11" ht="12.75" customHeight="1" x14ac:dyDescent="0.2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</row>
    <row r="682" spans="1:11" ht="12.75" customHeight="1" x14ac:dyDescent="0.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</row>
    <row r="683" spans="1:11" ht="12.75" customHeight="1" x14ac:dyDescent="0.2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</row>
    <row r="684" spans="1:11" ht="12.75" customHeight="1" x14ac:dyDescent="0.2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</row>
    <row r="685" spans="1:11" ht="12.75" customHeight="1" x14ac:dyDescent="0.2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</row>
    <row r="686" spans="1:11" ht="12.75" customHeight="1" x14ac:dyDescent="0.2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</row>
    <row r="687" spans="1:11" ht="12.75" customHeight="1" x14ac:dyDescent="0.2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</row>
    <row r="688" spans="1:11" ht="12.75" customHeight="1" x14ac:dyDescent="0.2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</row>
    <row r="689" spans="1:11" ht="12.75" customHeight="1" x14ac:dyDescent="0.2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</row>
    <row r="690" spans="1:11" ht="12.75" customHeight="1" x14ac:dyDescent="0.2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</row>
    <row r="691" spans="1:11" ht="12.75" customHeight="1" x14ac:dyDescent="0.2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</row>
    <row r="692" spans="1:11" ht="12.75" customHeight="1" x14ac:dyDescent="0.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</row>
    <row r="693" spans="1:11" ht="12.75" customHeight="1" x14ac:dyDescent="0.2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</row>
    <row r="694" spans="1:11" ht="12.75" customHeight="1" x14ac:dyDescent="0.2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</row>
    <row r="695" spans="1:11" ht="12.75" customHeight="1" x14ac:dyDescent="0.2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</row>
    <row r="696" spans="1:11" ht="12.75" customHeight="1" x14ac:dyDescent="0.2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</row>
    <row r="697" spans="1:11" ht="12.75" customHeight="1" x14ac:dyDescent="0.2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</row>
    <row r="698" spans="1:11" ht="12.75" customHeight="1" x14ac:dyDescent="0.2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</row>
    <row r="699" spans="1:11" ht="12.75" customHeight="1" x14ac:dyDescent="0.2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</row>
    <row r="700" spans="1:11" ht="12.75" customHeight="1" x14ac:dyDescent="0.2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</row>
    <row r="701" spans="1:11" ht="12.75" customHeight="1" x14ac:dyDescent="0.2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</row>
    <row r="702" spans="1:11" ht="12.75" customHeight="1" x14ac:dyDescent="0.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</row>
    <row r="703" spans="1:11" ht="12.75" customHeight="1" x14ac:dyDescent="0.2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</row>
    <row r="704" spans="1:11" ht="12.75" customHeight="1" x14ac:dyDescent="0.2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</row>
    <row r="705" spans="1:11" ht="12.75" customHeight="1" x14ac:dyDescent="0.2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</row>
    <row r="706" spans="1:11" ht="12.75" customHeight="1" x14ac:dyDescent="0.2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</row>
    <row r="707" spans="1:11" ht="12.75" customHeight="1" x14ac:dyDescent="0.2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</row>
    <row r="708" spans="1:11" ht="12.75" customHeight="1" x14ac:dyDescent="0.2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</row>
    <row r="709" spans="1:11" ht="12.75" customHeight="1" x14ac:dyDescent="0.2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</row>
    <row r="710" spans="1:11" ht="12.75" customHeight="1" x14ac:dyDescent="0.2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</row>
    <row r="711" spans="1:11" ht="12.75" customHeight="1" x14ac:dyDescent="0.2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</row>
    <row r="712" spans="1:11" ht="12.75" customHeight="1" x14ac:dyDescent="0.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</row>
    <row r="713" spans="1:11" ht="12.75" customHeight="1" x14ac:dyDescent="0.2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</row>
    <row r="714" spans="1:11" ht="12.75" customHeight="1" x14ac:dyDescent="0.2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</row>
    <row r="715" spans="1:11" ht="12.75" customHeight="1" x14ac:dyDescent="0.2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</row>
    <row r="716" spans="1:11" ht="12.75" customHeight="1" x14ac:dyDescent="0.2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</row>
    <row r="717" spans="1:11" ht="12.75" customHeight="1" x14ac:dyDescent="0.2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</row>
    <row r="718" spans="1:11" ht="12.75" customHeight="1" x14ac:dyDescent="0.2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</row>
    <row r="719" spans="1:11" ht="12.75" customHeight="1" x14ac:dyDescent="0.2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</row>
    <row r="720" spans="1:11" ht="12.75" customHeight="1" x14ac:dyDescent="0.2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</row>
    <row r="721" spans="1:11" ht="12.75" customHeight="1" x14ac:dyDescent="0.2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</row>
    <row r="722" spans="1:11" ht="12.75" customHeight="1" x14ac:dyDescent="0.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</row>
    <row r="723" spans="1:11" ht="12.75" customHeight="1" x14ac:dyDescent="0.2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</row>
    <row r="724" spans="1:11" ht="12.75" customHeight="1" x14ac:dyDescent="0.2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</row>
    <row r="725" spans="1:11" ht="12.75" customHeight="1" x14ac:dyDescent="0.2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</row>
    <row r="726" spans="1:11" ht="12.75" customHeight="1" x14ac:dyDescent="0.2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</row>
    <row r="727" spans="1:11" ht="12.75" customHeight="1" x14ac:dyDescent="0.2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</row>
    <row r="728" spans="1:11" ht="12.75" customHeight="1" x14ac:dyDescent="0.2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</row>
    <row r="729" spans="1:11" ht="12.75" customHeight="1" x14ac:dyDescent="0.2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</row>
    <row r="730" spans="1:11" ht="12.75" customHeight="1" x14ac:dyDescent="0.2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</row>
    <row r="731" spans="1:11" ht="12.75" customHeight="1" x14ac:dyDescent="0.2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</row>
    <row r="732" spans="1:11" ht="12.75" customHeight="1" x14ac:dyDescent="0.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</row>
    <row r="733" spans="1:11" ht="12.75" customHeight="1" x14ac:dyDescent="0.2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</row>
    <row r="734" spans="1:11" ht="12.75" customHeight="1" x14ac:dyDescent="0.2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</row>
    <row r="735" spans="1:11" ht="12.75" customHeight="1" x14ac:dyDescent="0.2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</row>
    <row r="736" spans="1:11" ht="12.75" customHeight="1" x14ac:dyDescent="0.2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</row>
    <row r="737" spans="1:11" ht="12.75" customHeight="1" x14ac:dyDescent="0.2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</row>
    <row r="738" spans="1:11" ht="12.75" customHeight="1" x14ac:dyDescent="0.2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</row>
    <row r="739" spans="1:11" ht="12.75" customHeight="1" x14ac:dyDescent="0.2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</row>
    <row r="740" spans="1:11" ht="12.75" customHeight="1" x14ac:dyDescent="0.2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</row>
    <row r="741" spans="1:11" ht="12.75" customHeight="1" x14ac:dyDescent="0.2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</row>
    <row r="742" spans="1:11" ht="12.75" customHeight="1" x14ac:dyDescent="0.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</row>
    <row r="743" spans="1:11" ht="12.75" customHeight="1" x14ac:dyDescent="0.2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</row>
    <row r="744" spans="1:11" ht="12.75" customHeight="1" x14ac:dyDescent="0.2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</row>
    <row r="745" spans="1:11" ht="12.75" customHeight="1" x14ac:dyDescent="0.2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</row>
    <row r="746" spans="1:11" ht="12.75" customHeight="1" x14ac:dyDescent="0.2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</row>
    <row r="747" spans="1:11" ht="12.75" customHeight="1" x14ac:dyDescent="0.2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</row>
    <row r="748" spans="1:11" ht="12.75" customHeight="1" x14ac:dyDescent="0.2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</row>
    <row r="749" spans="1:11" ht="12.75" customHeight="1" x14ac:dyDescent="0.2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</row>
    <row r="750" spans="1:11" ht="12.75" customHeight="1" x14ac:dyDescent="0.2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</row>
    <row r="751" spans="1:11" ht="12.75" customHeight="1" x14ac:dyDescent="0.2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</row>
    <row r="752" spans="1:11" ht="12.75" customHeight="1" x14ac:dyDescent="0.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</row>
    <row r="753" spans="1:11" ht="12.75" customHeight="1" x14ac:dyDescent="0.2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</row>
    <row r="754" spans="1:11" ht="12.75" customHeight="1" x14ac:dyDescent="0.2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</row>
    <row r="755" spans="1:11" ht="12.75" customHeight="1" x14ac:dyDescent="0.2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</row>
    <row r="756" spans="1:11" ht="12.75" customHeight="1" x14ac:dyDescent="0.2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</row>
    <row r="757" spans="1:11" ht="12.75" customHeight="1" x14ac:dyDescent="0.2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</row>
    <row r="758" spans="1:11" ht="12.75" customHeight="1" x14ac:dyDescent="0.2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</row>
    <row r="759" spans="1:11" ht="12.75" customHeight="1" x14ac:dyDescent="0.2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</row>
    <row r="760" spans="1:11" ht="12.75" customHeight="1" x14ac:dyDescent="0.2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</row>
    <row r="761" spans="1:11" ht="12.75" customHeight="1" x14ac:dyDescent="0.2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</row>
    <row r="762" spans="1:11" ht="12.75" customHeight="1" x14ac:dyDescent="0.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</row>
    <row r="763" spans="1:11" ht="12.75" customHeight="1" x14ac:dyDescent="0.2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</row>
    <row r="764" spans="1:11" ht="12.75" customHeight="1" x14ac:dyDescent="0.2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</row>
    <row r="765" spans="1:11" ht="12.75" customHeight="1" x14ac:dyDescent="0.2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</row>
    <row r="766" spans="1:11" ht="12.75" customHeight="1" x14ac:dyDescent="0.2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</row>
    <row r="767" spans="1:11" ht="12.75" customHeight="1" x14ac:dyDescent="0.2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</row>
    <row r="768" spans="1:11" ht="12.75" customHeight="1" x14ac:dyDescent="0.2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</row>
    <row r="769" spans="1:11" ht="12.75" customHeight="1" x14ac:dyDescent="0.2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</row>
    <row r="770" spans="1:11" ht="12.75" customHeight="1" x14ac:dyDescent="0.2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</row>
    <row r="771" spans="1:11" ht="12.75" customHeight="1" x14ac:dyDescent="0.2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</row>
    <row r="772" spans="1:11" ht="12.75" customHeight="1" x14ac:dyDescent="0.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</row>
    <row r="773" spans="1:11" ht="12.75" customHeight="1" x14ac:dyDescent="0.2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</row>
    <row r="774" spans="1:11" ht="12.75" customHeight="1" x14ac:dyDescent="0.2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</row>
    <row r="775" spans="1:11" ht="12.75" customHeight="1" x14ac:dyDescent="0.2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</row>
    <row r="776" spans="1:11" ht="12.75" customHeight="1" x14ac:dyDescent="0.2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</row>
    <row r="777" spans="1:11" ht="12.75" customHeight="1" x14ac:dyDescent="0.2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</row>
    <row r="778" spans="1:11" ht="12.75" customHeight="1" x14ac:dyDescent="0.2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</row>
    <row r="779" spans="1:11" ht="12.75" customHeight="1" x14ac:dyDescent="0.2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</row>
    <row r="780" spans="1:11" ht="12.75" customHeight="1" x14ac:dyDescent="0.2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</row>
    <row r="781" spans="1:11" ht="12.75" customHeight="1" x14ac:dyDescent="0.2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</row>
    <row r="782" spans="1:11" ht="12.75" customHeight="1" x14ac:dyDescent="0.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</row>
    <row r="783" spans="1:11" ht="12.75" customHeight="1" x14ac:dyDescent="0.2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</row>
    <row r="784" spans="1:11" ht="12.75" customHeight="1" x14ac:dyDescent="0.2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</row>
    <row r="785" spans="1:11" ht="12.75" customHeight="1" x14ac:dyDescent="0.2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</row>
    <row r="786" spans="1:11" ht="12.75" customHeight="1" x14ac:dyDescent="0.2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</row>
    <row r="787" spans="1:11" ht="12.75" customHeight="1" x14ac:dyDescent="0.2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</row>
    <row r="788" spans="1:11" ht="12.75" customHeight="1" x14ac:dyDescent="0.2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</row>
    <row r="789" spans="1:11" ht="12.75" customHeight="1" x14ac:dyDescent="0.2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</row>
    <row r="790" spans="1:11" ht="12.75" customHeight="1" x14ac:dyDescent="0.2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</row>
    <row r="791" spans="1:11" ht="12.75" customHeight="1" x14ac:dyDescent="0.2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</row>
    <row r="792" spans="1:11" ht="12.75" customHeight="1" x14ac:dyDescent="0.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</row>
    <row r="793" spans="1:11" ht="12.75" customHeight="1" x14ac:dyDescent="0.2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</row>
    <row r="794" spans="1:11" ht="12.75" customHeight="1" x14ac:dyDescent="0.2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</row>
    <row r="795" spans="1:11" ht="12.75" customHeight="1" x14ac:dyDescent="0.2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</row>
    <row r="796" spans="1:11" ht="12.75" customHeight="1" x14ac:dyDescent="0.2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</row>
    <row r="797" spans="1:11" ht="12.75" customHeight="1" x14ac:dyDescent="0.2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</row>
    <row r="798" spans="1:11" ht="12.75" customHeight="1" x14ac:dyDescent="0.2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</row>
    <row r="799" spans="1:11" ht="12.75" customHeight="1" x14ac:dyDescent="0.2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</row>
    <row r="800" spans="1:11" ht="12.75" customHeight="1" x14ac:dyDescent="0.2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</row>
    <row r="801" spans="1:11" ht="12.75" customHeight="1" x14ac:dyDescent="0.2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</row>
    <row r="802" spans="1:11" ht="12.75" customHeight="1" x14ac:dyDescent="0.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</row>
    <row r="803" spans="1:11" ht="12.75" customHeight="1" x14ac:dyDescent="0.2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</row>
    <row r="804" spans="1:11" ht="12.75" customHeight="1" x14ac:dyDescent="0.2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</row>
    <row r="805" spans="1:11" ht="12.75" customHeight="1" x14ac:dyDescent="0.2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</row>
    <row r="806" spans="1:11" ht="12.75" customHeight="1" x14ac:dyDescent="0.2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</row>
    <row r="807" spans="1:11" ht="12.75" customHeight="1" x14ac:dyDescent="0.2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</row>
    <row r="808" spans="1:11" ht="12.75" customHeight="1" x14ac:dyDescent="0.2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</row>
    <row r="809" spans="1:11" ht="12.75" customHeight="1" x14ac:dyDescent="0.2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</row>
    <row r="810" spans="1:11" ht="12.75" customHeight="1" x14ac:dyDescent="0.2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</row>
    <row r="811" spans="1:11" ht="12.75" customHeight="1" x14ac:dyDescent="0.2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</row>
    <row r="812" spans="1:11" ht="12.75" customHeight="1" x14ac:dyDescent="0.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</row>
    <row r="813" spans="1:11" ht="12.75" customHeight="1" x14ac:dyDescent="0.2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</row>
    <row r="814" spans="1:11" ht="12.75" customHeight="1" x14ac:dyDescent="0.2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</row>
    <row r="815" spans="1:11" ht="12.75" customHeight="1" x14ac:dyDescent="0.2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</row>
    <row r="816" spans="1:11" ht="12.75" customHeight="1" x14ac:dyDescent="0.2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</row>
    <row r="817" spans="1:11" ht="12.75" customHeight="1" x14ac:dyDescent="0.2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</row>
    <row r="818" spans="1:11" ht="12.75" customHeight="1" x14ac:dyDescent="0.2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</row>
    <row r="819" spans="1:11" ht="12.75" customHeight="1" x14ac:dyDescent="0.2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</row>
    <row r="820" spans="1:11" ht="12.75" customHeight="1" x14ac:dyDescent="0.2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</row>
    <row r="821" spans="1:11" ht="12.75" customHeight="1" x14ac:dyDescent="0.2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</row>
    <row r="822" spans="1:11" ht="12.75" customHeight="1" x14ac:dyDescent="0.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</row>
    <row r="823" spans="1:11" ht="12.75" customHeight="1" x14ac:dyDescent="0.2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</row>
    <row r="824" spans="1:11" ht="12.75" customHeight="1" x14ac:dyDescent="0.2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</row>
    <row r="825" spans="1:11" ht="12.75" customHeight="1" x14ac:dyDescent="0.2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</row>
    <row r="826" spans="1:11" ht="12.75" customHeight="1" x14ac:dyDescent="0.2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</row>
    <row r="827" spans="1:11" ht="12.75" customHeight="1" x14ac:dyDescent="0.2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</row>
    <row r="828" spans="1:11" ht="12.75" customHeight="1" x14ac:dyDescent="0.2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</row>
    <row r="829" spans="1:11" ht="12.75" customHeight="1" x14ac:dyDescent="0.2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</row>
    <row r="830" spans="1:11" ht="12.75" customHeight="1" x14ac:dyDescent="0.2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</row>
    <row r="831" spans="1:11" ht="12.75" customHeight="1" x14ac:dyDescent="0.2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</row>
    <row r="832" spans="1:11" ht="12.75" customHeight="1" x14ac:dyDescent="0.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</row>
    <row r="833" spans="1:11" ht="12.75" customHeight="1" x14ac:dyDescent="0.2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</row>
    <row r="834" spans="1:11" ht="12.75" customHeight="1" x14ac:dyDescent="0.2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</row>
    <row r="835" spans="1:11" ht="12.75" customHeight="1" x14ac:dyDescent="0.2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</row>
    <row r="836" spans="1:11" ht="12.75" customHeight="1" x14ac:dyDescent="0.2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</row>
    <row r="837" spans="1:11" ht="12.75" customHeight="1" x14ac:dyDescent="0.2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</row>
    <row r="838" spans="1:11" ht="12.75" customHeight="1" x14ac:dyDescent="0.2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</row>
    <row r="839" spans="1:11" ht="12.75" customHeight="1" x14ac:dyDescent="0.2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</row>
    <row r="840" spans="1:11" ht="12.75" customHeight="1" x14ac:dyDescent="0.2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</row>
    <row r="841" spans="1:11" ht="12.75" customHeight="1" x14ac:dyDescent="0.2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</row>
    <row r="842" spans="1:11" ht="12.75" customHeight="1" x14ac:dyDescent="0.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</row>
    <row r="843" spans="1:11" ht="12.75" customHeight="1" x14ac:dyDescent="0.2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</row>
    <row r="844" spans="1:11" ht="12.75" customHeight="1" x14ac:dyDescent="0.2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</row>
    <row r="845" spans="1:11" ht="12.75" customHeight="1" x14ac:dyDescent="0.2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</row>
    <row r="846" spans="1:11" ht="12.75" customHeight="1" x14ac:dyDescent="0.2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</row>
    <row r="847" spans="1:11" ht="12.75" customHeight="1" x14ac:dyDescent="0.2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</row>
    <row r="848" spans="1:11" ht="12.75" customHeight="1" x14ac:dyDescent="0.2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</row>
    <row r="849" spans="1:11" ht="12.75" customHeight="1" x14ac:dyDescent="0.2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</row>
    <row r="850" spans="1:11" ht="12.75" customHeight="1" x14ac:dyDescent="0.2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</row>
    <row r="851" spans="1:11" ht="12.75" customHeight="1" x14ac:dyDescent="0.2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</row>
    <row r="852" spans="1:11" ht="12.75" customHeight="1" x14ac:dyDescent="0.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</row>
    <row r="853" spans="1:11" ht="12.75" customHeight="1" x14ac:dyDescent="0.2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</row>
    <row r="854" spans="1:11" ht="12.75" customHeight="1" x14ac:dyDescent="0.2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</row>
    <row r="855" spans="1:11" ht="12.75" customHeight="1" x14ac:dyDescent="0.2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</row>
    <row r="856" spans="1:11" ht="12.75" customHeight="1" x14ac:dyDescent="0.2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</row>
    <row r="857" spans="1:11" ht="12.75" customHeight="1" x14ac:dyDescent="0.2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</row>
    <row r="858" spans="1:11" ht="12.75" customHeight="1" x14ac:dyDescent="0.2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</row>
    <row r="859" spans="1:11" ht="12.75" customHeight="1" x14ac:dyDescent="0.2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</row>
    <row r="860" spans="1:11" ht="12.75" customHeight="1" x14ac:dyDescent="0.2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</row>
    <row r="861" spans="1:11" ht="12.75" customHeight="1" x14ac:dyDescent="0.2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</row>
    <row r="862" spans="1:11" ht="12.75" customHeight="1" x14ac:dyDescent="0.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</row>
    <row r="863" spans="1:11" ht="12.75" customHeight="1" x14ac:dyDescent="0.2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</row>
    <row r="864" spans="1:11" ht="12.75" customHeight="1" x14ac:dyDescent="0.2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</row>
    <row r="865" spans="1:11" ht="12.75" customHeight="1" x14ac:dyDescent="0.2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</row>
    <row r="866" spans="1:11" ht="12.75" customHeight="1" x14ac:dyDescent="0.2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</row>
    <row r="867" spans="1:11" ht="12.75" customHeight="1" x14ac:dyDescent="0.2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</row>
    <row r="868" spans="1:11" ht="12.75" customHeight="1" x14ac:dyDescent="0.2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</row>
    <row r="869" spans="1:11" ht="12.75" customHeight="1" x14ac:dyDescent="0.2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</row>
    <row r="870" spans="1:11" ht="12.75" customHeight="1" x14ac:dyDescent="0.2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</row>
    <row r="871" spans="1:11" ht="12.75" customHeight="1" x14ac:dyDescent="0.2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</row>
    <row r="872" spans="1:11" ht="12.75" customHeight="1" x14ac:dyDescent="0.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</row>
    <row r="873" spans="1:11" ht="12.75" customHeight="1" x14ac:dyDescent="0.2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</row>
    <row r="874" spans="1:11" ht="12.75" customHeight="1" x14ac:dyDescent="0.2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</row>
    <row r="875" spans="1:11" ht="12.75" customHeight="1" x14ac:dyDescent="0.2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</row>
    <row r="876" spans="1:11" ht="12.75" customHeight="1" x14ac:dyDescent="0.2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</row>
    <row r="877" spans="1:11" ht="12.75" customHeight="1" x14ac:dyDescent="0.2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</row>
    <row r="878" spans="1:11" ht="12.75" customHeight="1" x14ac:dyDescent="0.2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</row>
    <row r="879" spans="1:11" ht="12.75" customHeight="1" x14ac:dyDescent="0.2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</row>
    <row r="880" spans="1:11" ht="12.75" customHeight="1" x14ac:dyDescent="0.2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</row>
    <row r="881" spans="1:11" ht="12.75" customHeight="1" x14ac:dyDescent="0.2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</row>
    <row r="882" spans="1:11" ht="12.75" customHeight="1" x14ac:dyDescent="0.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</row>
    <row r="883" spans="1:11" ht="12.75" customHeight="1" x14ac:dyDescent="0.2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</row>
    <row r="884" spans="1:11" ht="12.75" customHeight="1" x14ac:dyDescent="0.2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</row>
    <row r="885" spans="1:11" ht="12.75" customHeight="1" x14ac:dyDescent="0.2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</row>
    <row r="886" spans="1:11" ht="12.75" customHeight="1" x14ac:dyDescent="0.2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</row>
    <row r="887" spans="1:11" ht="12.75" customHeight="1" x14ac:dyDescent="0.2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</row>
    <row r="888" spans="1:11" ht="12.75" customHeight="1" x14ac:dyDescent="0.2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</row>
    <row r="889" spans="1:11" ht="12.75" customHeight="1" x14ac:dyDescent="0.2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</row>
    <row r="890" spans="1:11" ht="12.75" customHeight="1" x14ac:dyDescent="0.2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</row>
    <row r="891" spans="1:11" ht="12.75" customHeight="1" x14ac:dyDescent="0.2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</row>
    <row r="892" spans="1:11" ht="12.75" customHeight="1" x14ac:dyDescent="0.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</row>
    <row r="893" spans="1:11" ht="12.75" customHeight="1" x14ac:dyDescent="0.2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</row>
    <row r="894" spans="1:11" ht="12.75" customHeight="1" x14ac:dyDescent="0.2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</row>
    <row r="895" spans="1:11" ht="12.75" customHeight="1" x14ac:dyDescent="0.2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</row>
    <row r="896" spans="1:11" ht="12.75" customHeight="1" x14ac:dyDescent="0.2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</row>
    <row r="897" spans="1:11" ht="12.75" customHeight="1" x14ac:dyDescent="0.2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</row>
    <row r="898" spans="1:11" ht="12.75" customHeight="1" x14ac:dyDescent="0.2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</row>
    <row r="899" spans="1:11" ht="12.75" customHeight="1" x14ac:dyDescent="0.2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</row>
    <row r="900" spans="1:11" ht="12.75" customHeight="1" x14ac:dyDescent="0.2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</row>
    <row r="901" spans="1:11" ht="12.75" customHeight="1" x14ac:dyDescent="0.2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</row>
    <row r="902" spans="1:11" ht="12.75" customHeight="1" x14ac:dyDescent="0.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</row>
    <row r="903" spans="1:11" ht="12.75" customHeight="1" x14ac:dyDescent="0.2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</row>
    <row r="904" spans="1:11" ht="12.75" customHeight="1" x14ac:dyDescent="0.2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</row>
    <row r="905" spans="1:11" ht="12.75" customHeight="1" x14ac:dyDescent="0.2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</row>
    <row r="906" spans="1:11" ht="12.75" customHeight="1" x14ac:dyDescent="0.2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</row>
    <row r="907" spans="1:11" ht="12.75" customHeight="1" x14ac:dyDescent="0.2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</row>
    <row r="908" spans="1:11" ht="12.75" customHeight="1" x14ac:dyDescent="0.2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</row>
    <row r="909" spans="1:11" ht="12.75" customHeight="1" x14ac:dyDescent="0.2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</row>
    <row r="910" spans="1:11" ht="12.75" customHeight="1" x14ac:dyDescent="0.2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</row>
    <row r="911" spans="1:11" ht="12.75" customHeight="1" x14ac:dyDescent="0.2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</row>
    <row r="912" spans="1:11" ht="12.75" customHeight="1" x14ac:dyDescent="0.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</row>
    <row r="913" spans="1:11" ht="12.75" customHeight="1" x14ac:dyDescent="0.2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</row>
    <row r="914" spans="1:11" ht="12.75" customHeight="1" x14ac:dyDescent="0.2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</row>
    <row r="915" spans="1:11" ht="12.75" customHeight="1" x14ac:dyDescent="0.2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</row>
    <row r="916" spans="1:11" ht="12.75" customHeight="1" x14ac:dyDescent="0.2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</row>
    <row r="917" spans="1:11" ht="12.75" customHeight="1" x14ac:dyDescent="0.2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</row>
    <row r="918" spans="1:11" ht="12.75" customHeight="1" x14ac:dyDescent="0.2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</row>
    <row r="919" spans="1:11" ht="12.75" customHeight="1" x14ac:dyDescent="0.2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</row>
    <row r="920" spans="1:11" ht="12.75" customHeight="1" x14ac:dyDescent="0.2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</row>
    <row r="921" spans="1:11" ht="12.75" customHeight="1" x14ac:dyDescent="0.2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</row>
    <row r="922" spans="1:11" ht="12.75" customHeight="1" x14ac:dyDescent="0.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</row>
    <row r="923" spans="1:11" ht="12.75" customHeight="1" x14ac:dyDescent="0.2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</row>
    <row r="924" spans="1:11" ht="12.75" customHeight="1" x14ac:dyDescent="0.2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</row>
    <row r="925" spans="1:11" ht="12.75" customHeight="1" x14ac:dyDescent="0.2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</row>
    <row r="926" spans="1:11" ht="12.75" customHeight="1" x14ac:dyDescent="0.2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</row>
    <row r="927" spans="1:11" ht="12.75" customHeight="1" x14ac:dyDescent="0.2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</row>
    <row r="928" spans="1:11" ht="12.75" customHeight="1" x14ac:dyDescent="0.2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</row>
    <row r="929" spans="1:11" ht="12.75" customHeight="1" x14ac:dyDescent="0.2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</row>
    <row r="930" spans="1:11" ht="12.75" customHeight="1" x14ac:dyDescent="0.2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</row>
    <row r="931" spans="1:11" ht="12.75" customHeight="1" x14ac:dyDescent="0.2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</row>
    <row r="932" spans="1:11" ht="12.75" customHeight="1" x14ac:dyDescent="0.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</row>
    <row r="933" spans="1:11" ht="12.75" customHeight="1" x14ac:dyDescent="0.2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</row>
    <row r="934" spans="1:11" ht="12.75" customHeight="1" x14ac:dyDescent="0.2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</row>
    <row r="935" spans="1:11" ht="12.75" customHeight="1" x14ac:dyDescent="0.2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</row>
    <row r="936" spans="1:11" ht="12.75" customHeight="1" x14ac:dyDescent="0.2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</row>
    <row r="937" spans="1:11" ht="12.75" customHeight="1" x14ac:dyDescent="0.2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</row>
    <row r="938" spans="1:11" ht="12.75" customHeight="1" x14ac:dyDescent="0.2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</row>
    <row r="939" spans="1:11" ht="12.75" customHeight="1" x14ac:dyDescent="0.2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</row>
    <row r="940" spans="1:11" ht="12.75" customHeight="1" x14ac:dyDescent="0.2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</row>
    <row r="941" spans="1:11" ht="12.75" customHeight="1" x14ac:dyDescent="0.2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</row>
    <row r="942" spans="1:11" ht="12.75" customHeight="1" x14ac:dyDescent="0.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</row>
    <row r="943" spans="1:11" ht="12.75" customHeight="1" x14ac:dyDescent="0.2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</row>
    <row r="944" spans="1:11" ht="12.75" customHeight="1" x14ac:dyDescent="0.2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</row>
    <row r="945" spans="1:11" ht="12.75" customHeight="1" x14ac:dyDescent="0.2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</row>
    <row r="946" spans="1:11" ht="12.75" customHeight="1" x14ac:dyDescent="0.2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</row>
    <row r="947" spans="1:11" ht="12.75" customHeight="1" x14ac:dyDescent="0.2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</row>
    <row r="948" spans="1:11" ht="12.75" customHeight="1" x14ac:dyDescent="0.2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</row>
    <row r="949" spans="1:11" ht="12.75" customHeight="1" x14ac:dyDescent="0.2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</row>
    <row r="950" spans="1:11" ht="12.75" customHeight="1" x14ac:dyDescent="0.2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</row>
    <row r="951" spans="1:11" ht="12.75" customHeight="1" x14ac:dyDescent="0.2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</row>
    <row r="952" spans="1:11" ht="12.75" customHeight="1" x14ac:dyDescent="0.2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</row>
    <row r="953" spans="1:11" ht="12.75" customHeight="1" x14ac:dyDescent="0.2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</row>
    <row r="954" spans="1:11" ht="12.75" customHeight="1" x14ac:dyDescent="0.2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</row>
    <row r="955" spans="1:11" ht="12.75" customHeight="1" x14ac:dyDescent="0.2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</row>
    <row r="956" spans="1:11" ht="12.75" customHeight="1" x14ac:dyDescent="0.2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</row>
    <row r="957" spans="1:11" ht="12.75" customHeight="1" x14ac:dyDescent="0.2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</row>
    <row r="958" spans="1:11" ht="12.75" customHeight="1" x14ac:dyDescent="0.2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</row>
    <row r="959" spans="1:11" ht="12.75" customHeight="1" x14ac:dyDescent="0.2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</row>
    <row r="960" spans="1:11" ht="12.75" customHeight="1" x14ac:dyDescent="0.2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</row>
    <row r="961" spans="1:11" ht="12.75" customHeight="1" x14ac:dyDescent="0.2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</row>
    <row r="962" spans="1:11" ht="12.75" customHeight="1" x14ac:dyDescent="0.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</row>
    <row r="963" spans="1:11" ht="12.75" customHeight="1" x14ac:dyDescent="0.2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</row>
    <row r="964" spans="1:11" ht="12.75" customHeight="1" x14ac:dyDescent="0.2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</row>
    <row r="965" spans="1:11" ht="12.75" customHeight="1" x14ac:dyDescent="0.2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</row>
    <row r="966" spans="1:11" ht="12.75" customHeight="1" x14ac:dyDescent="0.2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</row>
    <row r="967" spans="1:11" ht="12.75" customHeight="1" x14ac:dyDescent="0.2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</row>
    <row r="968" spans="1:11" ht="12.75" customHeight="1" x14ac:dyDescent="0.2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</row>
    <row r="969" spans="1:11" ht="12.75" customHeight="1" x14ac:dyDescent="0.2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</row>
    <row r="970" spans="1:11" ht="12.75" customHeight="1" x14ac:dyDescent="0.2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</row>
    <row r="971" spans="1:11" ht="12.75" customHeight="1" x14ac:dyDescent="0.2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</row>
    <row r="972" spans="1:11" ht="12.75" customHeight="1" x14ac:dyDescent="0.2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</row>
    <row r="973" spans="1:11" ht="12.75" customHeight="1" x14ac:dyDescent="0.2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</row>
    <row r="974" spans="1:11" ht="12.75" customHeight="1" x14ac:dyDescent="0.2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</row>
    <row r="975" spans="1:11" ht="12.75" customHeight="1" x14ac:dyDescent="0.2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</row>
    <row r="976" spans="1:11" ht="12.75" customHeight="1" x14ac:dyDescent="0.2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</row>
    <row r="977" spans="1:11" ht="12.75" customHeight="1" x14ac:dyDescent="0.2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</row>
    <row r="978" spans="1:11" ht="12.75" customHeight="1" x14ac:dyDescent="0.2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</row>
    <row r="979" spans="1:11" ht="12.75" customHeight="1" x14ac:dyDescent="0.2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</row>
    <row r="980" spans="1:11" ht="12.75" customHeight="1" x14ac:dyDescent="0.2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</row>
    <row r="981" spans="1:11" ht="12.75" customHeight="1" x14ac:dyDescent="0.2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</row>
    <row r="982" spans="1:11" ht="12.75" customHeight="1" x14ac:dyDescent="0.2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</row>
    <row r="983" spans="1:11" ht="12.75" customHeight="1" x14ac:dyDescent="0.2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</row>
    <row r="984" spans="1:11" ht="12.75" customHeight="1" x14ac:dyDescent="0.2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</row>
    <row r="985" spans="1:11" ht="12.75" customHeight="1" x14ac:dyDescent="0.2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</row>
    <row r="986" spans="1:11" ht="12.75" customHeight="1" x14ac:dyDescent="0.2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</row>
    <row r="987" spans="1:11" ht="12.75" customHeight="1" x14ac:dyDescent="0.2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</row>
    <row r="988" spans="1:11" ht="12.75" customHeight="1" x14ac:dyDescent="0.2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</row>
    <row r="989" spans="1:11" ht="12.75" customHeight="1" x14ac:dyDescent="0.2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</row>
    <row r="990" spans="1:11" ht="12.75" customHeight="1" x14ac:dyDescent="0.2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</row>
    <row r="991" spans="1:11" ht="12.75" customHeight="1" x14ac:dyDescent="0.2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</row>
    <row r="992" spans="1:11" ht="12.75" customHeight="1" x14ac:dyDescent="0.2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</row>
    <row r="993" spans="1:11" ht="12.75" customHeight="1" x14ac:dyDescent="0.2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</row>
    <row r="994" spans="1:11" ht="12.75" customHeight="1" x14ac:dyDescent="0.2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</row>
    <row r="995" spans="1:11" ht="12.75" customHeight="1" x14ac:dyDescent="0.2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</row>
    <row r="996" spans="1:11" ht="12.75" customHeight="1" x14ac:dyDescent="0.2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</row>
    <row r="997" spans="1:11" ht="12.75" customHeight="1" x14ac:dyDescent="0.2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</row>
    <row r="998" spans="1:11" ht="12.75" customHeight="1" x14ac:dyDescent="0.2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</row>
    <row r="999" spans="1:11" ht="12.75" customHeight="1" x14ac:dyDescent="0.2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</row>
    <row r="1000" spans="1:11" ht="12.75" customHeight="1" x14ac:dyDescent="0.2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</row>
    <row r="1001" spans="1:11" ht="12.75" customHeight="1" x14ac:dyDescent="0.2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</row>
  </sheetData>
  <mergeCells count="5">
    <mergeCell ref="A1:J1"/>
    <mergeCell ref="A7:B7"/>
    <mergeCell ref="B32:D32"/>
    <mergeCell ref="A56:K56"/>
    <mergeCell ref="A57:K57"/>
  </mergeCells>
  <hyperlinks>
    <hyperlink ref="E54" r:id="rId1" display="http://fyi.uwex.edu/wbic/" xr:uid="{00000000-0004-0000-0700-000000000000}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1"/>
  <sheetViews>
    <sheetView showGridLines="0" workbookViewId="0">
      <selection activeCell="F15" sqref="F15"/>
    </sheetView>
  </sheetViews>
  <sheetFormatPr defaultColWidth="17.28515625" defaultRowHeight="15" customHeight="1" x14ac:dyDescent="0.2"/>
  <cols>
    <col min="1" max="1" width="2.7109375" customWidth="1"/>
    <col min="2" max="2" width="8.85546875" customWidth="1"/>
    <col min="3" max="3" width="15.42578125" customWidth="1"/>
    <col min="4" max="4" width="12.140625" customWidth="1"/>
    <col min="5" max="5" width="5.7109375" customWidth="1"/>
    <col min="6" max="6" width="8.7109375" customWidth="1"/>
    <col min="7" max="7" width="9.140625" customWidth="1"/>
    <col min="8" max="8" width="10" customWidth="1"/>
    <col min="9" max="9" width="1.7109375" customWidth="1"/>
    <col min="10" max="10" width="4.7109375" customWidth="1"/>
    <col min="11" max="11" width="10.140625" customWidth="1"/>
    <col min="12" max="26" width="6.7109375" customWidth="1"/>
  </cols>
  <sheetData>
    <row r="1" spans="1:26" ht="27" customHeight="1" x14ac:dyDescent="0.25">
      <c r="A1" s="131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4"/>
    </row>
    <row r="2" spans="1:26" ht="16.5" customHeight="1" x14ac:dyDescent="0.25">
      <c r="A2" s="5" t="s">
        <v>2</v>
      </c>
      <c r="B2" s="3"/>
      <c r="C2" s="3"/>
      <c r="D2" s="3"/>
      <c r="E2" s="3"/>
      <c r="F2" s="3"/>
      <c r="G2" s="3"/>
      <c r="H2" s="3"/>
      <c r="I2" s="3"/>
      <c r="J2" s="3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6" customHeight="1" x14ac:dyDescent="0.2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 x14ac:dyDescent="0.2">
      <c r="A4" s="4"/>
      <c r="B4" s="8"/>
      <c r="C4" s="7" t="s">
        <v>4</v>
      </c>
      <c r="D4" s="9"/>
      <c r="E4" s="10"/>
      <c r="F4" s="11"/>
      <c r="G4" s="7" t="s">
        <v>5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 customHeight="1" x14ac:dyDescent="0.2">
      <c r="A5" s="12"/>
      <c r="B5" s="12"/>
      <c r="C5" s="14" t="s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3.5" customHeight="1" x14ac:dyDescent="0.2">
      <c r="A6" s="122" t="s">
        <v>117</v>
      </c>
      <c r="B6" s="12"/>
      <c r="C6" s="121" t="s">
        <v>125</v>
      </c>
      <c r="D6" s="119"/>
      <c r="E6" s="119"/>
      <c r="F6" s="119"/>
      <c r="G6" s="119"/>
      <c r="H6" s="120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 customHeight="1" x14ac:dyDescent="0.2">
      <c r="A7" s="132" t="s">
        <v>16</v>
      </c>
      <c r="B7" s="133"/>
      <c r="C7" s="21"/>
      <c r="D7" s="21"/>
      <c r="E7" s="21"/>
      <c r="F7" s="21"/>
      <c r="G7" s="21"/>
      <c r="H7" s="21"/>
      <c r="I7" s="21"/>
      <c r="J7" s="2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2">
      <c r="A8" s="23"/>
      <c r="B8" s="25"/>
      <c r="C8" s="25"/>
      <c r="D8" s="27" t="s">
        <v>20</v>
      </c>
      <c r="E8" s="29" t="s">
        <v>21</v>
      </c>
      <c r="F8" s="29" t="s">
        <v>23</v>
      </c>
      <c r="G8" s="29" t="s">
        <v>24</v>
      </c>
      <c r="H8" s="29" t="s">
        <v>25</v>
      </c>
      <c r="I8" s="34"/>
      <c r="J8" s="34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 x14ac:dyDescent="0.2">
      <c r="A9" s="7" t="s">
        <v>26</v>
      </c>
      <c r="B9" s="12"/>
      <c r="C9" s="4"/>
      <c r="D9" s="36">
        <v>1400</v>
      </c>
      <c r="E9" s="39" t="s">
        <v>29</v>
      </c>
      <c r="F9" s="42">
        <v>114</v>
      </c>
      <c r="G9" s="44" t="s">
        <v>37</v>
      </c>
      <c r="H9" s="47">
        <f>D9*(F9/100)</f>
        <v>1595.9999999999998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4.5" customHeight="1" x14ac:dyDescent="0.2">
      <c r="A10" s="4"/>
      <c r="B10" s="4"/>
      <c r="C10" s="4"/>
      <c r="D10" s="7"/>
      <c r="E10" s="7"/>
      <c r="F10" s="7" t="s">
        <v>39</v>
      </c>
      <c r="G10" s="7"/>
      <c r="H10" s="4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 customHeight="1" x14ac:dyDescent="0.2">
      <c r="A11" s="21" t="s">
        <v>40</v>
      </c>
      <c r="B11" s="21"/>
      <c r="C11" s="21"/>
      <c r="D11" s="21"/>
      <c r="E11" s="21"/>
      <c r="F11" s="21"/>
      <c r="G11" s="21"/>
      <c r="H11" s="51"/>
      <c r="I11" s="21"/>
      <c r="J11" s="2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 customHeight="1" x14ac:dyDescent="0.2">
      <c r="A12" s="23"/>
      <c r="B12" s="25"/>
      <c r="C12" s="25"/>
      <c r="D12" s="29" t="s">
        <v>41</v>
      </c>
      <c r="E12" s="29" t="s">
        <v>42</v>
      </c>
      <c r="F12" s="29" t="s">
        <v>43</v>
      </c>
      <c r="G12" s="29" t="s">
        <v>44</v>
      </c>
      <c r="H12" s="29" t="s">
        <v>45</v>
      </c>
      <c r="I12" s="52"/>
      <c r="J12" s="5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 customHeight="1" x14ac:dyDescent="0.2">
      <c r="A13" s="7" t="s">
        <v>46</v>
      </c>
      <c r="B13" s="54"/>
      <c r="C13" s="4"/>
      <c r="D13" s="7"/>
      <c r="E13" s="7"/>
      <c r="F13" s="7"/>
      <c r="G13" s="7"/>
      <c r="H13" s="7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.75" customHeight="1" x14ac:dyDescent="0.2">
      <c r="A14" s="4"/>
      <c r="B14" s="7" t="s">
        <v>48</v>
      </c>
      <c r="C14" s="7"/>
      <c r="D14" s="55">
        <v>800</v>
      </c>
      <c r="E14" s="39" t="s">
        <v>29</v>
      </c>
      <c r="F14" s="56">
        <v>120</v>
      </c>
      <c r="G14" s="44" t="s">
        <v>37</v>
      </c>
      <c r="H14" s="57">
        <f>D14*(F14/100)</f>
        <v>960</v>
      </c>
      <c r="I14" s="58"/>
      <c r="J14" s="4"/>
      <c r="K14" s="4"/>
    </row>
    <row r="15" spans="1:26" ht="12.75" customHeight="1" x14ac:dyDescent="0.2">
      <c r="A15" s="12"/>
      <c r="B15" s="7" t="s">
        <v>50</v>
      </c>
      <c r="C15" s="7"/>
      <c r="D15" s="39"/>
      <c r="E15" s="39"/>
      <c r="F15" s="77">
        <v>7</v>
      </c>
      <c r="G15" s="39" t="s">
        <v>51</v>
      </c>
      <c r="H15" s="57">
        <f>F15</f>
        <v>7</v>
      </c>
      <c r="I15" s="58"/>
      <c r="J15" s="4"/>
      <c r="K15" s="4"/>
    </row>
    <row r="16" spans="1:26" ht="12.75" customHeight="1" x14ac:dyDescent="0.2">
      <c r="A16" s="4"/>
      <c r="B16" s="7" t="s">
        <v>52</v>
      </c>
      <c r="C16" s="7"/>
      <c r="D16" s="39"/>
      <c r="E16" s="39"/>
      <c r="F16" s="39"/>
      <c r="G16" s="39"/>
      <c r="H16" s="59">
        <f>SUM(H14:H15)</f>
        <v>967</v>
      </c>
      <c r="I16" s="4"/>
      <c r="J16" s="4"/>
      <c r="K16" s="4"/>
    </row>
    <row r="17" spans="1:26" ht="12.75" customHeight="1" x14ac:dyDescent="0.2">
      <c r="A17" s="21" t="s">
        <v>53</v>
      </c>
      <c r="B17" s="60"/>
      <c r="C17" s="60"/>
      <c r="D17" s="60"/>
      <c r="E17" s="60"/>
      <c r="F17" s="60"/>
      <c r="G17" s="60"/>
      <c r="H17" s="60"/>
      <c r="I17" s="61"/>
      <c r="J17" s="60"/>
      <c r="K17" s="4"/>
    </row>
    <row r="18" spans="1:26" ht="12.75" customHeight="1" x14ac:dyDescent="0.2">
      <c r="A18" s="4"/>
      <c r="B18" s="7" t="s">
        <v>54</v>
      </c>
      <c r="C18" s="62"/>
      <c r="D18" s="63">
        <v>3.5</v>
      </c>
      <c r="E18" s="39" t="s">
        <v>55</v>
      </c>
      <c r="F18" s="7" t="s">
        <v>56</v>
      </c>
      <c r="G18" s="4"/>
      <c r="H18" s="64">
        <f>H19/D18</f>
        <v>171.42857142857142</v>
      </c>
      <c r="I18" s="4"/>
      <c r="J18" s="39" t="s">
        <v>57</v>
      </c>
      <c r="K18" s="4"/>
    </row>
    <row r="19" spans="1:26" ht="12.75" customHeight="1" x14ac:dyDescent="0.2">
      <c r="A19" s="4"/>
      <c r="B19" s="7" t="s">
        <v>58</v>
      </c>
      <c r="C19" s="65"/>
      <c r="D19" s="66">
        <v>7</v>
      </c>
      <c r="E19" s="39" t="s">
        <v>59</v>
      </c>
      <c r="F19" s="7" t="s">
        <v>60</v>
      </c>
      <c r="G19" s="65"/>
      <c r="H19" s="64">
        <f>D9-D14</f>
        <v>600</v>
      </c>
      <c r="I19" s="4"/>
      <c r="J19" s="39" t="s">
        <v>61</v>
      </c>
      <c r="K19" s="4"/>
    </row>
    <row r="20" spans="1:26" ht="12.75" customHeight="1" x14ac:dyDescent="0.2">
      <c r="A20" s="21" t="s">
        <v>62</v>
      </c>
      <c r="B20" s="60"/>
      <c r="C20" s="60"/>
      <c r="D20" s="60"/>
      <c r="E20" s="60"/>
      <c r="F20" s="21"/>
      <c r="G20" s="60"/>
      <c r="H20" s="67"/>
      <c r="I20" s="60"/>
      <c r="J20" s="68"/>
      <c r="K20" s="4"/>
    </row>
    <row r="21" spans="1:26" ht="12.75" customHeight="1" x14ac:dyDescent="0.2">
      <c r="A21" s="69" t="s">
        <v>63</v>
      </c>
      <c r="B21" s="4"/>
      <c r="C21" s="70"/>
      <c r="D21" s="4"/>
      <c r="E21" s="4"/>
      <c r="F21" s="4"/>
      <c r="G21" s="4"/>
      <c r="H21" s="58"/>
      <c r="I21" s="4"/>
      <c r="J21" s="4"/>
      <c r="K21" s="4"/>
    </row>
    <row r="22" spans="1:26" ht="12.75" customHeight="1" x14ac:dyDescent="0.2">
      <c r="A22" s="4"/>
      <c r="B22" s="7" t="s">
        <v>64</v>
      </c>
      <c r="C22" s="7"/>
      <c r="D22" s="12"/>
      <c r="E22" s="4"/>
      <c r="F22" s="12"/>
      <c r="G22" s="12"/>
      <c r="H22" s="71">
        <v>1.7</v>
      </c>
      <c r="I22" s="58"/>
      <c r="J22" s="4"/>
      <c r="K22" s="4"/>
    </row>
    <row r="23" spans="1:26" ht="12.75" customHeight="1" x14ac:dyDescent="0.2">
      <c r="A23" s="4"/>
      <c r="B23" s="7" t="s">
        <v>65</v>
      </c>
      <c r="C23" s="4"/>
      <c r="D23" s="7"/>
      <c r="E23" s="12"/>
      <c r="F23" s="4"/>
      <c r="G23" s="7"/>
      <c r="H23" s="72">
        <f>H22*H18</f>
        <v>291.42857142857139</v>
      </c>
      <c r="I23" s="58"/>
      <c r="J23" s="4"/>
      <c r="K23" s="4"/>
    </row>
    <row r="24" spans="1:26" ht="12.75" customHeight="1" x14ac:dyDescent="0.2">
      <c r="A24" s="4"/>
      <c r="B24" s="7" t="s">
        <v>66</v>
      </c>
      <c r="C24" s="12"/>
      <c r="D24" s="12"/>
      <c r="E24" s="12"/>
      <c r="F24" s="12"/>
      <c r="G24" s="12"/>
      <c r="H24" s="103">
        <v>0.48</v>
      </c>
      <c r="I24" s="58"/>
      <c r="J24" s="4"/>
      <c r="K24" s="4"/>
    </row>
    <row r="25" spans="1:26" ht="12.75" customHeight="1" x14ac:dyDescent="0.2">
      <c r="A25" s="21" t="s">
        <v>67</v>
      </c>
      <c r="B25" s="60"/>
      <c r="C25" s="60"/>
      <c r="D25" s="60"/>
      <c r="E25" s="60"/>
      <c r="F25" s="60"/>
      <c r="G25" s="60"/>
      <c r="H25" s="60"/>
      <c r="I25" s="61"/>
      <c r="J25" s="60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 x14ac:dyDescent="0.2">
      <c r="A26" s="4"/>
      <c r="B26" s="7" t="s">
        <v>68</v>
      </c>
      <c r="C26" s="4"/>
      <c r="D26" s="55">
        <v>1.5</v>
      </c>
      <c r="E26" s="39" t="s">
        <v>69</v>
      </c>
      <c r="F26" s="73"/>
      <c r="G26" s="44"/>
      <c r="H26" s="57">
        <f>H16*(D26/100)</f>
        <v>14.504999999999999</v>
      </c>
      <c r="I26" s="58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 x14ac:dyDescent="0.2">
      <c r="A27" s="4"/>
      <c r="B27" s="7" t="s">
        <v>70</v>
      </c>
      <c r="C27" s="4"/>
      <c r="D27" s="74">
        <f>H16</f>
        <v>967</v>
      </c>
      <c r="E27" s="39" t="s">
        <v>71</v>
      </c>
      <c r="F27" s="55">
        <v>6.3</v>
      </c>
      <c r="G27" s="44" t="s">
        <v>72</v>
      </c>
      <c r="H27" s="57">
        <f>D27*(F27/100)*(H$18/365)</f>
        <v>28.612602739726025</v>
      </c>
      <c r="I27" s="75" t="s">
        <v>73</v>
      </c>
      <c r="J27" s="4"/>
      <c r="K27" s="4"/>
    </row>
    <row r="28" spans="1:26" ht="12.75" customHeight="1" x14ac:dyDescent="0.2">
      <c r="A28" s="4"/>
      <c r="B28" s="7" t="s">
        <v>74</v>
      </c>
      <c r="C28" s="4"/>
      <c r="D28" s="74">
        <f>0.5*H23</f>
        <v>145.71428571428569</v>
      </c>
      <c r="E28" s="39" t="s">
        <v>71</v>
      </c>
      <c r="F28" s="55">
        <v>6.3</v>
      </c>
      <c r="G28" s="44" t="s">
        <v>72</v>
      </c>
      <c r="H28" s="57">
        <f>(D28)*(F28/100)*(H$18/365)</f>
        <v>4.3115459882583158</v>
      </c>
      <c r="I28" s="75" t="s">
        <v>73</v>
      </c>
      <c r="J28" s="4"/>
      <c r="K28" s="4"/>
    </row>
    <row r="29" spans="1:26" ht="12.75" customHeight="1" x14ac:dyDescent="0.2">
      <c r="A29" s="4"/>
      <c r="B29" s="7" t="s">
        <v>75</v>
      </c>
      <c r="C29" s="4"/>
      <c r="D29" s="76">
        <v>855</v>
      </c>
      <c r="E29" s="39" t="s">
        <v>29</v>
      </c>
      <c r="F29" s="77">
        <v>30</v>
      </c>
      <c r="G29" s="44" t="s">
        <v>76</v>
      </c>
      <c r="H29" s="57">
        <f>D29*(F29/2000)</f>
        <v>12.824999999999999</v>
      </c>
      <c r="I29" s="58"/>
      <c r="J29" s="4"/>
      <c r="K29" s="4"/>
    </row>
    <row r="30" spans="1:26" ht="12.75" customHeight="1" x14ac:dyDescent="0.2">
      <c r="A30" s="4"/>
      <c r="B30" s="7" t="s">
        <v>77</v>
      </c>
      <c r="C30" s="4"/>
      <c r="D30" s="39"/>
      <c r="E30" s="39"/>
      <c r="F30" s="77">
        <v>5</v>
      </c>
      <c r="G30" s="44" t="s">
        <v>51</v>
      </c>
      <c r="H30" s="57">
        <f t="shared" ref="H30:H35" si="0">F30</f>
        <v>5</v>
      </c>
      <c r="I30" s="4"/>
      <c r="J30" s="54"/>
      <c r="K30" s="4"/>
    </row>
    <row r="31" spans="1:26" ht="12.75" customHeight="1" x14ac:dyDescent="0.2">
      <c r="A31" s="4"/>
      <c r="B31" s="7" t="s">
        <v>78</v>
      </c>
      <c r="C31" s="4"/>
      <c r="D31" s="39"/>
      <c r="E31" s="39"/>
      <c r="F31" s="77">
        <v>14</v>
      </c>
      <c r="G31" s="44" t="s">
        <v>51</v>
      </c>
      <c r="H31" s="57">
        <f t="shared" si="0"/>
        <v>14</v>
      </c>
      <c r="I31" s="58"/>
      <c r="J31" s="4"/>
      <c r="K31" s="4"/>
    </row>
    <row r="32" spans="1:26" ht="12.75" customHeight="1" x14ac:dyDescent="0.2">
      <c r="A32" s="4"/>
      <c r="B32" s="134" t="s">
        <v>79</v>
      </c>
      <c r="C32" s="126"/>
      <c r="D32" s="126"/>
      <c r="E32" s="39"/>
      <c r="F32" s="77">
        <v>6</v>
      </c>
      <c r="G32" s="44" t="s">
        <v>80</v>
      </c>
      <c r="H32" s="57">
        <f t="shared" si="0"/>
        <v>6</v>
      </c>
      <c r="I32" s="58"/>
      <c r="J32" s="4"/>
      <c r="K32" s="4"/>
    </row>
    <row r="33" spans="1:26" ht="12.75" customHeight="1" x14ac:dyDescent="0.2">
      <c r="A33" s="4"/>
      <c r="B33" s="7" t="s">
        <v>81</v>
      </c>
      <c r="C33" s="4"/>
      <c r="D33" s="4"/>
      <c r="E33" s="39"/>
      <c r="F33" s="77">
        <v>3</v>
      </c>
      <c r="G33" s="44" t="s">
        <v>51</v>
      </c>
      <c r="H33" s="57">
        <f t="shared" si="0"/>
        <v>3</v>
      </c>
      <c r="I33" s="58"/>
      <c r="J33" s="4"/>
      <c r="K33" s="4"/>
    </row>
    <row r="34" spans="1:26" ht="12.75" customHeight="1" x14ac:dyDescent="0.2">
      <c r="A34" s="4"/>
      <c r="B34" s="7" t="s">
        <v>82</v>
      </c>
      <c r="C34" s="4"/>
      <c r="D34" s="4"/>
      <c r="E34" s="39"/>
      <c r="F34" s="77">
        <v>35</v>
      </c>
      <c r="G34" s="39" t="s">
        <v>51</v>
      </c>
      <c r="H34" s="57">
        <f t="shared" si="0"/>
        <v>35</v>
      </c>
      <c r="I34" s="58"/>
      <c r="J34" s="4"/>
      <c r="K34" s="4"/>
    </row>
    <row r="35" spans="1:26" ht="12.75" customHeight="1" x14ac:dyDescent="0.2">
      <c r="A35" s="12"/>
      <c r="B35" s="7" t="s">
        <v>83</v>
      </c>
      <c r="C35" s="12"/>
      <c r="D35" s="39"/>
      <c r="E35" s="39"/>
      <c r="F35" s="78">
        <v>10</v>
      </c>
      <c r="G35" s="44" t="s">
        <v>51</v>
      </c>
      <c r="H35" s="79">
        <f t="shared" si="0"/>
        <v>10</v>
      </c>
      <c r="I35" s="58"/>
      <c r="J35" s="4"/>
      <c r="K35" s="4"/>
    </row>
    <row r="36" spans="1:26" ht="12.75" customHeight="1" x14ac:dyDescent="0.2">
      <c r="A36" s="4"/>
      <c r="B36" s="80" t="s">
        <v>84</v>
      </c>
      <c r="C36" s="81"/>
      <c r="D36" s="82"/>
      <c r="E36" s="82"/>
      <c r="F36" s="82"/>
      <c r="G36" s="82"/>
      <c r="H36" s="59">
        <f>SUM(H26:H35)</f>
        <v>133.25414872798433</v>
      </c>
      <c r="I36" s="58"/>
      <c r="J36" s="4"/>
      <c r="K36" s="4"/>
    </row>
    <row r="37" spans="1:26" ht="12.75" customHeight="1" x14ac:dyDescent="0.2">
      <c r="A37" s="21" t="s">
        <v>85</v>
      </c>
      <c r="B37" s="21"/>
      <c r="C37" s="21"/>
      <c r="D37" s="21"/>
      <c r="E37" s="21"/>
      <c r="F37" s="21"/>
      <c r="G37" s="21"/>
      <c r="H37" s="21"/>
      <c r="I37" s="61"/>
      <c r="J37" s="60"/>
      <c r="K37" s="4"/>
    </row>
    <row r="38" spans="1:26" ht="12.75" customHeight="1" x14ac:dyDescent="0.2">
      <c r="A38" s="69" t="s">
        <v>86</v>
      </c>
      <c r="B38" s="7"/>
      <c r="C38" s="7"/>
      <c r="D38" s="7"/>
      <c r="E38" s="7"/>
      <c r="F38" s="7"/>
      <c r="G38" s="7"/>
      <c r="H38" s="7"/>
      <c r="I38" s="58"/>
      <c r="J38" s="12"/>
      <c r="K38" s="4"/>
    </row>
    <row r="39" spans="1:26" ht="12.75" customHeight="1" x14ac:dyDescent="0.2">
      <c r="A39" s="4"/>
      <c r="B39" s="7" t="s">
        <v>87</v>
      </c>
      <c r="C39" s="4"/>
      <c r="D39" s="83">
        <v>0.6</v>
      </c>
      <c r="E39" s="7" t="s">
        <v>88</v>
      </c>
      <c r="F39" s="4"/>
      <c r="G39" s="84"/>
      <c r="H39" s="86">
        <f>D39*H18</f>
        <v>102.85714285714285</v>
      </c>
      <c r="I39" s="58"/>
      <c r="J39" s="4"/>
      <c r="K39" s="4"/>
    </row>
    <row r="40" spans="1:26" s="97" customFormat="1" ht="12.75" customHeight="1" x14ac:dyDescent="0.2">
      <c r="A40" s="109" t="s">
        <v>114</v>
      </c>
      <c r="B40" s="109"/>
      <c r="C40" s="109"/>
      <c r="D40" s="110"/>
      <c r="E40" s="109"/>
      <c r="F40" s="109"/>
      <c r="G40" s="111"/>
      <c r="H40" s="112"/>
      <c r="I40" s="117"/>
      <c r="J40" s="109"/>
      <c r="K40" s="12"/>
    </row>
    <row r="41" spans="1:26" ht="12.75" customHeight="1" x14ac:dyDescent="0.2">
      <c r="A41" s="4"/>
      <c r="B41" s="7" t="s">
        <v>89</v>
      </c>
      <c r="C41" s="12"/>
      <c r="D41" s="12"/>
      <c r="E41" s="12"/>
      <c r="F41" s="12"/>
      <c r="G41" s="12"/>
      <c r="H41" s="86">
        <f>(H23+H46+H36)/H19</f>
        <v>0.87923310502283092</v>
      </c>
      <c r="I41" s="58"/>
      <c r="J41" s="4"/>
      <c r="K41" s="4"/>
    </row>
    <row r="42" spans="1:26" ht="12.75" customHeight="1" x14ac:dyDescent="0.2">
      <c r="A42" s="21" t="s">
        <v>90</v>
      </c>
      <c r="B42" s="21"/>
      <c r="C42" s="21"/>
      <c r="D42" s="21"/>
      <c r="E42" s="21"/>
      <c r="F42" s="21"/>
      <c r="G42" s="21"/>
      <c r="H42" s="21"/>
      <c r="I42" s="61"/>
      <c r="J42" s="60"/>
      <c r="K42" s="4"/>
    </row>
    <row r="43" spans="1:26" ht="12.75" customHeight="1" x14ac:dyDescent="0.2">
      <c r="A43" s="4"/>
      <c r="B43" s="7" t="s">
        <v>91</v>
      </c>
      <c r="C43" s="4"/>
      <c r="D43" s="4"/>
      <c r="E43" s="4"/>
      <c r="F43" s="4"/>
      <c r="G43" s="4"/>
      <c r="H43" s="72">
        <f>H9</f>
        <v>1595.9999999999998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customHeight="1" x14ac:dyDescent="0.2">
      <c r="A44" s="12"/>
      <c r="B44" s="7" t="s">
        <v>92</v>
      </c>
      <c r="C44" s="12"/>
      <c r="D44" s="12"/>
      <c r="E44" s="12"/>
      <c r="F44" s="12"/>
      <c r="G44" s="12"/>
      <c r="H44" s="72">
        <f>H16+H23+H36</f>
        <v>1391.6827201565557</v>
      </c>
      <c r="I44" s="4"/>
      <c r="J44" s="4"/>
      <c r="K44" s="4"/>
    </row>
    <row r="45" spans="1:26" ht="12.75" customHeight="1" x14ac:dyDescent="0.2">
      <c r="A45" s="7" t="s">
        <v>93</v>
      </c>
      <c r="B45" s="4"/>
      <c r="C45" s="7"/>
      <c r="D45" s="7"/>
      <c r="E45" s="7"/>
      <c r="F45" s="7"/>
      <c r="G45" s="7" t="s">
        <v>51</v>
      </c>
      <c r="H45" s="86">
        <f>H43-H44</f>
        <v>204.31727984344411</v>
      </c>
      <c r="I45" s="58"/>
      <c r="J45" s="4"/>
      <c r="K45" s="4"/>
    </row>
    <row r="46" spans="1:26" ht="12.75" customHeight="1" x14ac:dyDescent="0.2">
      <c r="A46" s="12"/>
      <c r="B46" s="7" t="s">
        <v>94</v>
      </c>
      <c r="C46" s="12"/>
      <c r="D46" s="12"/>
      <c r="E46" s="12"/>
      <c r="F46" s="12"/>
      <c r="G46" s="12"/>
      <c r="H46" s="72">
        <f>H39</f>
        <v>102.85714285714285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customHeight="1" x14ac:dyDescent="0.2">
      <c r="A47" s="7" t="s">
        <v>95</v>
      </c>
      <c r="B47" s="4"/>
      <c r="C47" s="7"/>
      <c r="D47" s="7"/>
      <c r="E47" s="7"/>
      <c r="F47" s="7"/>
      <c r="G47" s="7" t="s">
        <v>51</v>
      </c>
      <c r="H47" s="86">
        <f>H45-H46</f>
        <v>101.46013698630126</v>
      </c>
      <c r="I47" s="58"/>
      <c r="J47" s="4"/>
      <c r="K47" s="4"/>
    </row>
    <row r="48" spans="1:26" ht="12.75" customHeight="1" x14ac:dyDescent="0.2">
      <c r="A48" s="21" t="s">
        <v>96</v>
      </c>
      <c r="B48" s="21"/>
      <c r="C48" s="21"/>
      <c r="D48" s="21"/>
      <c r="E48" s="21"/>
      <c r="F48" s="21"/>
      <c r="G48" s="21"/>
      <c r="H48" s="51"/>
      <c r="I48" s="51"/>
      <c r="J48" s="21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 x14ac:dyDescent="0.2">
      <c r="A49" s="4"/>
      <c r="B49" s="7" t="s">
        <v>97</v>
      </c>
      <c r="C49" s="7"/>
      <c r="D49" s="4"/>
      <c r="E49" s="4"/>
      <c r="F49" s="4"/>
      <c r="G49" s="4"/>
      <c r="H49" s="87">
        <f>(H44+H46)/(D9/100)</f>
        <v>106.75284735812133</v>
      </c>
      <c r="I49" s="49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 customHeight="1" x14ac:dyDescent="0.2">
      <c r="A50" s="4"/>
      <c r="B50" s="7" t="s">
        <v>98</v>
      </c>
      <c r="C50" s="7"/>
      <c r="D50" s="4"/>
      <c r="E50" s="4"/>
      <c r="F50" s="4"/>
      <c r="G50" s="4"/>
      <c r="H50" s="87">
        <f>(H44+H46-H35)/(D9/100)</f>
        <v>106.03856164383561</v>
      </c>
      <c r="I50" s="4"/>
      <c r="J50" s="4"/>
      <c r="K50" s="4"/>
    </row>
    <row r="51" spans="1:26" ht="12.75" customHeight="1" x14ac:dyDescent="0.2">
      <c r="A51" s="7"/>
      <c r="B51" s="4"/>
      <c r="C51" s="7" t="s">
        <v>99</v>
      </c>
      <c r="D51" s="4"/>
      <c r="E51" s="4"/>
      <c r="F51" s="88">
        <v>800</v>
      </c>
      <c r="G51" s="7" t="s">
        <v>61</v>
      </c>
      <c r="H51" s="4"/>
      <c r="I51" s="58"/>
      <c r="J51" s="4"/>
      <c r="K51" s="4"/>
    </row>
    <row r="52" spans="1:26" ht="12.75" customHeight="1" x14ac:dyDescent="0.2">
      <c r="A52" s="4"/>
      <c r="B52" s="7" t="s">
        <v>100</v>
      </c>
      <c r="C52" s="4"/>
      <c r="D52" s="4"/>
      <c r="E52" s="4"/>
      <c r="F52" s="4"/>
      <c r="G52" s="4"/>
      <c r="H52" s="90">
        <f>(H9-H23-H36-H39-H15)/F51*100</f>
        <v>132.68251712328765</v>
      </c>
      <c r="I52" s="4"/>
      <c r="J52" s="4"/>
      <c r="K52" s="4"/>
    </row>
    <row r="53" spans="1:26" ht="12.75" customHeight="1" x14ac:dyDescent="0.2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4"/>
    </row>
    <row r="54" spans="1:26" ht="12.75" customHeight="1" x14ac:dyDescent="0.25">
      <c r="A54" s="48" t="s">
        <v>38</v>
      </c>
      <c r="B54" s="50"/>
      <c r="C54" s="50"/>
      <c r="D54" s="50"/>
      <c r="E54" s="53" t="str">
        <f>HYPERLINK("http://fyi.uwex.edu/wbic/","http://fyi.uwex.edu/wbic/")</f>
        <v>http://fyi.uwex.edu/wbic/</v>
      </c>
      <c r="F54" s="50"/>
      <c r="G54" s="50"/>
      <c r="H54" s="50"/>
      <c r="I54" s="50"/>
      <c r="J54" s="50"/>
      <c r="K54" s="4"/>
    </row>
    <row r="55" spans="1:26" ht="9" customHeight="1" x14ac:dyDescent="0.25">
      <c r="A55" s="48"/>
      <c r="B55" s="50"/>
      <c r="C55" s="50"/>
      <c r="D55" s="50"/>
      <c r="E55" s="53"/>
      <c r="F55" s="50"/>
      <c r="G55" s="50"/>
      <c r="H55" s="50"/>
      <c r="I55" s="50"/>
      <c r="J55" s="50"/>
      <c r="K55" s="4"/>
    </row>
    <row r="56" spans="1:26" ht="24" customHeight="1" x14ac:dyDescent="0.2">
      <c r="A56" s="129" t="s">
        <v>47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</row>
    <row r="57" spans="1:26" ht="12.75" customHeight="1" x14ac:dyDescent="0.2">
      <c r="A57" s="130" t="s">
        <v>49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11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1:11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1:11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1:11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1:11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1:11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</row>
    <row r="695" spans="1:11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</row>
    <row r="696" spans="1:11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</row>
    <row r="697" spans="1:11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</row>
    <row r="699" spans="1:11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</row>
    <row r="700" spans="1:11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</row>
    <row r="701" spans="1:11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</row>
    <row r="702" spans="1:11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</row>
    <row r="703" spans="1:11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</row>
    <row r="704" spans="1:11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</row>
    <row r="705" spans="1:11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</row>
    <row r="706" spans="1:11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</row>
    <row r="707" spans="1:11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</row>
    <row r="708" spans="1:11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</row>
    <row r="709" spans="1:11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</row>
    <row r="710" spans="1:11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</row>
    <row r="711" spans="1:11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</row>
    <row r="712" spans="1:11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</row>
    <row r="713" spans="1:11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</row>
    <row r="714" spans="1:11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</row>
    <row r="715" spans="1:11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</row>
    <row r="716" spans="1:11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</row>
    <row r="717" spans="1:11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</row>
    <row r="718" spans="1:11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</row>
    <row r="719" spans="1:11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</row>
    <row r="720" spans="1:11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</row>
    <row r="721" spans="1:11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</row>
    <row r="722" spans="1:11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</row>
    <row r="723" spans="1:11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</row>
    <row r="724" spans="1:11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</row>
    <row r="725" spans="1:11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</row>
    <row r="726" spans="1:11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</row>
    <row r="727" spans="1:11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</row>
    <row r="728" spans="1:11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</row>
    <row r="729" spans="1:11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</row>
    <row r="730" spans="1:11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</row>
    <row r="731" spans="1:11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</row>
    <row r="732" spans="1:11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</row>
    <row r="734" spans="1:11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</row>
    <row r="735" spans="1:11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</row>
    <row r="736" spans="1:11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</row>
    <row r="737" spans="1:11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</row>
    <row r="738" spans="1:11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</row>
    <row r="739" spans="1:11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</row>
    <row r="740" spans="1:11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</row>
    <row r="741" spans="1:11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</row>
    <row r="742" spans="1:11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</row>
    <row r="743" spans="1:11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</row>
    <row r="744" spans="1:11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</row>
    <row r="745" spans="1:11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</row>
    <row r="746" spans="1:11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</row>
    <row r="747" spans="1:11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</row>
    <row r="748" spans="1:11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</row>
    <row r="749" spans="1:11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</row>
    <row r="751" spans="1:11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</row>
    <row r="752" spans="1:11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</row>
    <row r="753" spans="1:11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</row>
    <row r="754" spans="1:11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</row>
    <row r="755" spans="1:11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</row>
    <row r="756" spans="1:11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</row>
    <row r="757" spans="1:11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</row>
    <row r="758" spans="1:11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</row>
    <row r="759" spans="1:11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</row>
    <row r="760" spans="1:11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</row>
    <row r="761" spans="1:11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</row>
    <row r="762" spans="1:11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</row>
    <row r="763" spans="1:11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</row>
    <row r="764" spans="1:11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</row>
    <row r="765" spans="1:11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</row>
    <row r="766" spans="1:11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</row>
    <row r="767" spans="1:11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</row>
    <row r="768" spans="1:11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</row>
    <row r="769" spans="1:11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</row>
    <row r="770" spans="1:11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</row>
    <row r="771" spans="1:11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</row>
    <row r="772" spans="1:11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</row>
    <row r="773" spans="1:11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</row>
    <row r="774" spans="1:11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</row>
    <row r="775" spans="1:11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</row>
    <row r="776" spans="1:11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</row>
    <row r="777" spans="1:11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</row>
    <row r="779" spans="1:11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</row>
    <row r="780" spans="1:11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</row>
    <row r="781" spans="1:11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</row>
    <row r="782" spans="1:11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</row>
    <row r="783" spans="1:11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</row>
    <row r="784" spans="1:11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</row>
    <row r="785" spans="1:11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</row>
    <row r="786" spans="1:11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</row>
    <row r="788" spans="1:11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</row>
    <row r="789" spans="1:11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</row>
    <row r="790" spans="1:11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</row>
    <row r="791" spans="1:11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</row>
    <row r="792" spans="1:11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1:11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1:11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1:11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1:11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1:11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1:11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1:11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1:11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1:11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1:11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1:11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1:11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1:11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1:11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1:11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1:11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1:11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1:11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1:11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1:11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1:11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1:11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1:11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1:11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1:11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1:11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1:11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1:11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1:11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1:11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1:11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1:11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1:11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1:11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1:11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1:11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1:11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1:11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1:11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1:11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1:11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1:11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1:11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1:11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1:11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1:11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1:11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1:11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1:11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1:11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1:11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1:11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1:11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1:11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1:11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1:11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1:11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1:11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1:11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1:11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1:11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1:11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1:11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1:11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1:11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1:11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1:11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1:11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1:11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1:11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1:11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1:11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1:11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1:11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1:11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1:11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1:11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1:11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1:11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1:11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1:11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1:11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1:11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1:11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1:11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1:11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1:11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1:11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1:11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1:11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1:11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1:11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1:11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1:11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1:11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1:11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1:11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1:11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1:11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1:11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1:11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1:11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1:11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1:11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1:11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1:11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1:11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1:11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1:11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1:11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1:11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1:11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1:11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1:11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1:11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1:11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1:11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1:11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1:11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1:11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1:11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1:11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</row>
    <row r="922" spans="1:11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</row>
    <row r="923" spans="1:11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</row>
    <row r="924" spans="1:11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</row>
    <row r="925" spans="1:11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</row>
    <row r="926" spans="1:11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</row>
    <row r="927" spans="1:11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</row>
    <row r="928" spans="1:11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</row>
    <row r="929" spans="1:11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</row>
    <row r="930" spans="1:11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</row>
    <row r="931" spans="1:11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</row>
    <row r="932" spans="1:11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</row>
    <row r="933" spans="1:11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</row>
    <row r="934" spans="1:11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</row>
    <row r="935" spans="1:11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</row>
    <row r="936" spans="1:11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</row>
    <row r="937" spans="1:11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</row>
    <row r="938" spans="1:11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</row>
    <row r="939" spans="1:11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</row>
    <row r="940" spans="1:11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</row>
    <row r="941" spans="1:11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</row>
    <row r="942" spans="1:11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</row>
    <row r="943" spans="1:11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</row>
    <row r="945" spans="1:11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</row>
    <row r="946" spans="1:11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</row>
    <row r="947" spans="1:11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</row>
    <row r="948" spans="1:11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</row>
    <row r="949" spans="1:11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</row>
    <row r="950" spans="1:11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</row>
    <row r="951" spans="1:11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</row>
    <row r="952" spans="1:11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</row>
    <row r="953" spans="1:11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</row>
    <row r="954" spans="1:11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</row>
    <row r="955" spans="1:11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</row>
    <row r="956" spans="1:11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</row>
    <row r="957" spans="1:11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</row>
    <row r="958" spans="1:11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</row>
    <row r="959" spans="1:11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</row>
    <row r="960" spans="1:11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</row>
    <row r="961" spans="1:11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1:11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</row>
    <row r="963" spans="1:11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</row>
    <row r="964" spans="1:11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</row>
    <row r="965" spans="1:11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</row>
    <row r="966" spans="1:11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</row>
    <row r="967" spans="1:11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</row>
    <row r="968" spans="1:11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</row>
    <row r="969" spans="1:11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</row>
    <row r="970" spans="1:11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</row>
    <row r="971" spans="1:11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</row>
    <row r="973" spans="1:11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</row>
    <row r="974" spans="1:11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1:11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1:11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1:11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1:11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1:11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1:11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1:11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1:11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</row>
    <row r="983" spans="1:11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</row>
    <row r="984" spans="1:11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</row>
    <row r="985" spans="1:11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</row>
    <row r="986" spans="1:11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</row>
    <row r="987" spans="1:11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</row>
    <row r="988" spans="1:11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</row>
    <row r="989" spans="1:11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</row>
    <row r="991" spans="1:11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</row>
    <row r="992" spans="1:11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</row>
    <row r="993" spans="1:11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</row>
    <row r="994" spans="1:11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</row>
    <row r="995" spans="1:11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</row>
    <row r="996" spans="1:11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</row>
    <row r="997" spans="1:11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</row>
    <row r="998" spans="1:11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</row>
    <row r="999" spans="1:11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</row>
    <row r="1000" spans="1:11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1:11" ht="12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</row>
  </sheetData>
  <mergeCells count="5">
    <mergeCell ref="A1:J1"/>
    <mergeCell ref="A7:B7"/>
    <mergeCell ref="B32:D32"/>
    <mergeCell ref="A56:K56"/>
    <mergeCell ref="A57:K57"/>
  </mergeCells>
  <hyperlinks>
    <hyperlink ref="E54" r:id="rId1" display="http://fyi.uwex.edu/wbic/" xr:uid="{00000000-0004-0000-08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Example Inputs</vt:lpstr>
      <vt:lpstr>Holstein 400-800 lbs</vt:lpstr>
      <vt:lpstr>Holstein 400-1450 </vt:lpstr>
      <vt:lpstr>Holstein 800-1450</vt:lpstr>
      <vt:lpstr>Pre-condition Feeder Calves</vt:lpstr>
      <vt:lpstr> Background Beef Calves</vt:lpstr>
      <vt:lpstr>Finish Beef Steer Calves</vt:lpstr>
      <vt:lpstr>Finish Beef Heifer Calves </vt:lpstr>
      <vt:lpstr>Finish Beef Yearlings</vt:lpstr>
      <vt:lpstr>Cull Cows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Halfman</dc:creator>
  <cp:lastModifiedBy>Bill Halfman</cp:lastModifiedBy>
  <cp:lastPrinted>2018-10-16T20:50:43Z</cp:lastPrinted>
  <dcterms:created xsi:type="dcterms:W3CDTF">2016-09-26T21:39:34Z</dcterms:created>
  <dcterms:modified xsi:type="dcterms:W3CDTF">2018-10-16T21:34:59Z</dcterms:modified>
</cp:coreProperties>
</file>